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0.예산작업장 파일(2020.12.7)-사무실올라갈때 백업\1.사무실Pc백업(2020.8.18추경2회할때)-(D방-예산팀-2020.7.6)\00.예산팀 업무\6.보조금\1.보조금심의위원회\2020\제12회(농정과,건축과), 투자심사 2건\결과통보\"/>
    </mc:Choice>
  </mc:AlternateContent>
  <bookViews>
    <workbookView xWindow="0" yWindow="0" windowWidth="28800" windowHeight="11625"/>
  </bookViews>
  <sheets>
    <sheet name="심의조서 총괄표" sheetId="4" r:id="rId1"/>
    <sheet name="대상자별지내역" sheetId="5" r:id="rId2"/>
  </sheets>
  <definedNames>
    <definedName name="_xlnm._FilterDatabase" localSheetId="1" hidden="1">대상자별지내역!$B$4:$M$21</definedName>
    <definedName name="_xlnm._FilterDatabase" localSheetId="0" hidden="1">'심의조서 총괄표'!$B$4:$L$14</definedName>
    <definedName name="_xlnm.Print_Area" localSheetId="1">대상자별지내역!$A$1:$M$25</definedName>
    <definedName name="_xlnm.Print_Area" localSheetId="0">'심의조서 총괄표'!$A$1:$M$14</definedName>
    <definedName name="_xlnm.Print_Titles" localSheetId="1">대상자별지내역!$3:$4</definedName>
    <definedName name="_xlnm.Print_Titles" localSheetId="0">'심의조서 총괄표'!$3:$3</definedName>
  </definedNames>
  <calcPr calcId="162913"/>
</workbook>
</file>

<file path=xl/calcChain.xml><?xml version="1.0" encoding="utf-8"?>
<calcChain xmlns="http://schemas.openxmlformats.org/spreadsheetml/2006/main">
  <c r="L14" i="4" l="1"/>
  <c r="L13" i="4"/>
  <c r="L12" i="4"/>
  <c r="L11" i="4"/>
  <c r="L10" i="4"/>
  <c r="L9" i="4"/>
  <c r="L8" i="4"/>
  <c r="L7" i="4"/>
  <c r="L6" i="4"/>
  <c r="L5" i="4"/>
  <c r="L4" i="4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K4" i="4" l="1"/>
  <c r="H4" i="4"/>
  <c r="I4" i="4"/>
  <c r="J4" i="4"/>
  <c r="G4" i="4"/>
  <c r="D6" i="5"/>
  <c r="D5" i="5" s="1"/>
  <c r="L5" i="5"/>
  <c r="I5" i="5"/>
  <c r="J5" i="5"/>
  <c r="K5" i="5"/>
  <c r="H5" i="5"/>
  <c r="H5" i="4" l="1"/>
  <c r="I5" i="4"/>
  <c r="J5" i="4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7" i="5"/>
  <c r="H12" i="5"/>
  <c r="K7" i="4"/>
  <c r="K8" i="4"/>
  <c r="K9" i="4"/>
  <c r="K10" i="4"/>
  <c r="K11" i="4"/>
  <c r="K12" i="4"/>
  <c r="K6" i="4"/>
  <c r="G8" i="4"/>
  <c r="G7" i="4"/>
  <c r="G6" i="4"/>
  <c r="G5" i="4" s="1"/>
  <c r="L24" i="5" l="1"/>
  <c r="L25" i="5"/>
  <c r="L23" i="5"/>
  <c r="K14" i="4" l="1"/>
  <c r="K22" i="5"/>
  <c r="J22" i="5"/>
  <c r="I22" i="5"/>
  <c r="L22" i="5" s="1"/>
  <c r="H22" i="5"/>
  <c r="I13" i="4" l="1"/>
  <c r="H13" i="4"/>
  <c r="J13" i="4" s="1"/>
  <c r="K13" i="4" s="1"/>
  <c r="G13" i="4"/>
  <c r="D13" i="4"/>
  <c r="I6" i="5" l="1"/>
  <c r="J6" i="5"/>
  <c r="H6" i="5"/>
  <c r="K5" i="4" l="1"/>
  <c r="K6" i="5" l="1"/>
  <c r="L6" i="5" l="1"/>
</calcChain>
</file>

<file path=xl/sharedStrings.xml><?xml version="1.0" encoding="utf-8"?>
<sst xmlns="http://schemas.openxmlformats.org/spreadsheetml/2006/main" count="187" uniqueCount="101">
  <si>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</si>
  <si>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</si>
  <si>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</si>
  <si>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</si>
  <si>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</si>
  <si>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</si>
  <si>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</si>
  <si>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</si>
  <si>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</si>
  <si>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>주소</t>
    <phoneticPr fontId="1" type="noConversion"/>
  </si>
  <si>
    <t>성명</t>
    <phoneticPr fontId="1" type="noConversion"/>
  </si>
  <si>
    <t xml:space="preserve"> </t>
    <phoneticPr fontId="1" type="noConversion"/>
  </si>
  <si>
    <t xml:space="preserve"> </t>
    <phoneticPr fontId="1" type="noConversion"/>
  </si>
  <si>
    <t>농정과</t>
  </si>
  <si>
    <t>민간자본사업보조</t>
  </si>
  <si>
    <t>1차
(해당부서)</t>
    <phoneticPr fontId="1" type="noConversion"/>
  </si>
  <si>
    <t>2차
(예산부서)</t>
    <phoneticPr fontId="1" type="noConversion"/>
  </si>
  <si>
    <t>3차
(위원회)</t>
    <phoneticPr fontId="1" type="noConversion"/>
  </si>
  <si>
    <t>1차
(해당부서)</t>
    <phoneticPr fontId="1" type="noConversion"/>
  </si>
  <si>
    <t>2차
(예산부서)</t>
    <phoneticPr fontId="1" type="noConversion"/>
  </si>
  <si>
    <t>3차
(위원회)</t>
    <phoneticPr fontId="1" type="noConversion"/>
  </si>
  <si>
    <t xml:space="preserve">   </t>
    <phoneticPr fontId="1" type="noConversion"/>
  </si>
  <si>
    <t xml:space="preserve"> 농정과 소계</t>
    <phoneticPr fontId="1" type="noConversion"/>
  </si>
  <si>
    <t>건축과 소계</t>
    <phoneticPr fontId="1" type="noConversion"/>
  </si>
  <si>
    <t>건축과</t>
  </si>
  <si>
    <t>합계</t>
    <phoneticPr fontId="1" type="noConversion"/>
  </si>
  <si>
    <t>합계</t>
    <phoneticPr fontId="1" type="noConversion"/>
  </si>
  <si>
    <t>건축과 소계</t>
    <phoneticPr fontId="1" type="noConversion"/>
  </si>
  <si>
    <t>2020년도 제12회 예천군 보조금심의위원회 대상자내역 별지 조서</t>
    <phoneticPr fontId="1" type="noConversion"/>
  </si>
  <si>
    <t>농촌빈집정비지원사업</t>
    <phoneticPr fontId="1" type="noConversion"/>
  </si>
  <si>
    <t>민간자본사업보조</t>
    <phoneticPr fontId="1" type="noConversion"/>
  </si>
  <si>
    <t>1,000천원*1식</t>
    <phoneticPr fontId="1" type="noConversion"/>
  </si>
  <si>
    <t xml:space="preserve">건축과  </t>
    <phoneticPr fontId="1" type="noConversion"/>
  </si>
  <si>
    <t>건축과</t>
    <phoneticPr fontId="1" type="noConversion"/>
  </si>
  <si>
    <t>농정과   소계</t>
    <phoneticPr fontId="1" type="noConversion"/>
  </si>
  <si>
    <t>농촌빈집 철거를 통한 경관 및 환경개선</t>
    <phoneticPr fontId="1" type="noConversion"/>
  </si>
  <si>
    <t>2020년도 제12회 예천군 보조금심의위원회 대상자선정 심의조서 총괄표</t>
    <phoneticPr fontId="1" type="noConversion"/>
  </si>
  <si>
    <t>벼 육묘장(소형) 녹화장 설치 지원</t>
    <phoneticPr fontId="1" type="noConversion"/>
  </si>
  <si>
    <t>11,000천원*1개소*50%</t>
    <phoneticPr fontId="1" type="noConversion"/>
  </si>
  <si>
    <t>벼 육묘장(소형) 개보수 지원</t>
    <phoneticPr fontId="1" type="noConversion"/>
  </si>
  <si>
    <t>5,000천원*4개소*50%</t>
    <phoneticPr fontId="1" type="noConversion"/>
  </si>
  <si>
    <t>우수 농특산물 포장재 지원사업</t>
    <phoneticPr fontId="1" type="noConversion"/>
  </si>
  <si>
    <t>4,000원*2,000매*50%</t>
    <phoneticPr fontId="1" type="noConversion"/>
  </si>
  <si>
    <t>과실장기저장제 지원</t>
  </si>
  <si>
    <t>33천원*115㎡*50%</t>
  </si>
  <si>
    <t>소득작목육성지원
(이동식저온저장고)</t>
  </si>
  <si>
    <t>500천원*10㎡*50%</t>
  </si>
  <si>
    <t>소득작목육성 지원
(내재해형 하우스)</t>
  </si>
  <si>
    <t>22,000원*1,390㎡*70%</t>
  </si>
  <si>
    <t>소득작목육성 지원
(다겹보온커튼)</t>
  </si>
  <si>
    <t>11,000원*800㎡*70%</t>
  </si>
  <si>
    <t>농정과</t>
    <phoneticPr fontId="1" type="noConversion"/>
  </si>
  <si>
    <t>5,000천원*1개소*50%</t>
    <phoneticPr fontId="1" type="noConversion"/>
  </si>
  <si>
    <t>우수 농특산물 포장재 지원사업</t>
  </si>
  <si>
    <t>과실 장기저장제 지원</t>
  </si>
  <si>
    <t>소득작목육성 지원
(이동식저온저장고)</t>
  </si>
  <si>
    <t>22,000원*660㎡*70%</t>
  </si>
  <si>
    <t>22,000원*1,320㎡*70%</t>
  </si>
  <si>
    <t>7건</t>
    <phoneticPr fontId="1" type="noConversion"/>
  </si>
  <si>
    <t>8건</t>
    <phoneticPr fontId="1" type="noConversion"/>
  </si>
  <si>
    <t>풍양면 영풍로 ***-**</t>
    <phoneticPr fontId="1" type="noConversion"/>
  </si>
  <si>
    <t>용문면 금당길길 **-**</t>
    <phoneticPr fontId="1" type="noConversion"/>
  </si>
  <si>
    <t>유천면 중평천로 ***</t>
    <phoneticPr fontId="1" type="noConversion"/>
  </si>
  <si>
    <t>유천면 화지*길 **-*</t>
    <phoneticPr fontId="1" type="noConversion"/>
  </si>
  <si>
    <t>풍양면 우망길 ***-**</t>
    <phoneticPr fontId="1" type="noConversion"/>
  </si>
  <si>
    <t>용궁면 용궁로 ***</t>
    <phoneticPr fontId="1" type="noConversion"/>
  </si>
  <si>
    <t>예천읍 시장로 ***</t>
    <phoneticPr fontId="1" type="noConversion"/>
  </si>
  <si>
    <t>용문면 용문사길 **-*</t>
    <phoneticPr fontId="1" type="noConversion"/>
  </si>
  <si>
    <t>보문면 일방길 **</t>
    <phoneticPr fontId="1" type="noConversion"/>
  </si>
  <si>
    <t>개포면 우감*길 **-*</t>
    <phoneticPr fontId="1" type="noConversion"/>
  </si>
  <si>
    <t>개포면 신음리길 **</t>
    <phoneticPr fontId="1" type="noConversion"/>
  </si>
  <si>
    <t>개포면 송담길 ***-**</t>
    <phoneticPr fontId="1" type="noConversion"/>
  </si>
  <si>
    <t>개포면 황산*길 ***-*</t>
    <phoneticPr fontId="1" type="noConversion"/>
  </si>
  <si>
    <t>용문면 하학길 **</t>
    <phoneticPr fontId="1" type="noConversion"/>
  </si>
  <si>
    <t>용궁면 월오길 **-**</t>
    <phoneticPr fontId="1" type="noConversion"/>
  </si>
  <si>
    <t>예천군 예천읍 용산길 **</t>
    <phoneticPr fontId="1" type="noConversion"/>
  </si>
  <si>
    <t>예천군 예천읍 충효로 ***-**</t>
    <phoneticPr fontId="1" type="noConversion"/>
  </si>
  <si>
    <t>강원도 강릉시 공제로 ***-**</t>
    <phoneticPr fontId="1" type="noConversion"/>
  </si>
  <si>
    <t>장**</t>
    <phoneticPr fontId="1" type="noConversion"/>
  </si>
  <si>
    <t>전**</t>
    <phoneticPr fontId="1" type="noConversion"/>
  </si>
  <si>
    <t>윤**</t>
    <phoneticPr fontId="1" type="noConversion"/>
  </si>
  <si>
    <t>정**</t>
    <phoneticPr fontId="1" type="noConversion"/>
  </si>
  <si>
    <t>****법인 ******(안**)</t>
    <phoneticPr fontId="1" type="noConversion"/>
  </si>
  <si>
    <t>김**</t>
    <phoneticPr fontId="1" type="noConversion"/>
  </si>
  <si>
    <t>박**</t>
    <phoneticPr fontId="1" type="noConversion"/>
  </si>
  <si>
    <t>조**</t>
    <phoneticPr fontId="1" type="noConversion"/>
  </si>
  <si>
    <t>권**</t>
    <phoneticPr fontId="1" type="noConversion"/>
  </si>
  <si>
    <t>유**</t>
    <phoneticPr fontId="1" type="noConversion"/>
  </si>
  <si>
    <t>안**</t>
    <phoneticPr fontId="1" type="noConversion"/>
  </si>
  <si>
    <t>이**</t>
    <phoneticPr fontId="1" type="noConversion"/>
  </si>
  <si>
    <t>강**</t>
    <phoneticPr fontId="1" type="noConversion"/>
  </si>
  <si>
    <t>임**</t>
    <phoneticPr fontId="1" type="noConversion"/>
  </si>
  <si>
    <t>풍양면 영풍로 ***-** 장**
(대상자 내역 별지)</t>
    <phoneticPr fontId="1" type="noConversion"/>
  </si>
  <si>
    <t>용문면 금당실길 **-** 전** 외 3명
(대상자 내역 별지)</t>
    <phoneticPr fontId="1" type="noConversion"/>
  </si>
  <si>
    <t>****법인 ******</t>
    <phoneticPr fontId="1" type="noConversion"/>
  </si>
  <si>
    <t>예천읍 시장로 *** ************사업장</t>
    <phoneticPr fontId="1" type="noConversion"/>
  </si>
  <si>
    <t>******** ****사업장</t>
    <phoneticPr fontId="1" type="noConversion"/>
  </si>
  <si>
    <t>용문면 용문사길 **-* 김** 외 1명</t>
    <phoneticPr fontId="1" type="noConversion"/>
  </si>
  <si>
    <t>개포면 우감*길 **-* 박** 외 4명</t>
    <phoneticPr fontId="1" type="noConversion"/>
  </si>
  <si>
    <t>용궁면 월오길 **-** 안**</t>
    <phoneticPr fontId="1" type="noConversion"/>
  </si>
  <si>
    <t>예천군 예천읍 용산길 **, 이** 외 2명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</si>
</sst>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);[Red]\(#,##0\)"/>
    <numFmt numFmtId="177" formatCode="#,##0_ "/>
    <numFmt numFmtId="178" formatCode="#,##0;[Red]#,##0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35"/>
      <color theme="1"/>
      <name val="HY헤드라인M"/>
      <family val="1"/>
      <charset val="129"/>
    </font>
    <font>
      <b/>
      <sz val="22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8FBA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6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3" fillId="0" borderId="0"/>
    <xf numFmtId="0" fontId="15" fillId="0" borderId="0">
      <alignment vertical="center"/>
    </xf>
  </cellStyleXfs>
  <cellXfs count="94">
    <xf numFmtId="0" fontId="0" fillId="0" borderId="0" xfId="0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11" fillId="0" borderId="1" xfId="1" applyNumberFormat="1" applyFont="1" applyBorder="1" applyAlignment="1">
      <alignment horizontal="right" vertical="center" wrapText="1"/>
    </xf>
    <xf numFmtId="176" fontId="0" fillId="0" borderId="0" xfId="0" applyNumberFormat="1" applyFont="1" applyAlignment="1">
      <alignment horizontal="right" vertical="center"/>
    </xf>
    <xf numFmtId="176" fontId="14" fillId="5" borderId="1" xfId="1" applyNumberFormat="1" applyFont="1" applyFill="1" applyBorder="1" applyAlignment="1">
      <alignment vertical="center" wrapText="1"/>
    </xf>
    <xf numFmtId="176" fontId="6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176" fontId="6" fillId="0" borderId="0" xfId="0" applyNumberFormat="1" applyFont="1" applyBorder="1" applyAlignment="1">
      <alignment vertical="center"/>
    </xf>
    <xf numFmtId="176" fontId="0" fillId="0" borderId="0" xfId="0" applyNumberFormat="1" applyFont="1" applyAlignment="1">
      <alignment vertical="center"/>
    </xf>
    <xf numFmtId="0" fontId="2" fillId="0" borderId="10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1" fontId="11" fillId="0" borderId="1" xfId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41" fontId="11" fillId="0" borderId="1" xfId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 indent="2"/>
    </xf>
    <xf numFmtId="0" fontId="10" fillId="3" borderId="1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left" vertical="center" wrapText="1"/>
    </xf>
    <xf numFmtId="41" fontId="11" fillId="0" borderId="1" xfId="2" applyFont="1" applyBorder="1" applyAlignment="1">
      <alignment horizontal="right" vertical="center" wrapText="1"/>
    </xf>
    <xf numFmtId="41" fontId="11" fillId="0" borderId="1" xfId="1" applyFont="1" applyBorder="1" applyAlignment="1">
      <alignment horizontal="right" vertical="center"/>
    </xf>
    <xf numFmtId="176" fontId="11" fillId="0" borderId="1" xfId="1" applyNumberFormat="1" applyFont="1" applyBorder="1" applyAlignment="1">
      <alignment vertical="center"/>
    </xf>
    <xf numFmtId="41" fontId="11" fillId="0" borderId="1" xfId="2" applyFont="1" applyBorder="1" applyAlignment="1">
      <alignment horizontal="right" vertical="center"/>
    </xf>
    <xf numFmtId="41" fontId="14" fillId="0" borderId="13" xfId="1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76" fontId="17" fillId="2" borderId="1" xfId="1" applyNumberFormat="1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left" vertical="center"/>
    </xf>
    <xf numFmtId="41" fontId="11" fillId="0" borderId="1" xfId="1" applyFont="1" applyFill="1" applyBorder="1" applyAlignment="1">
      <alignment horizontal="right" vertical="center" wrapText="1"/>
    </xf>
    <xf numFmtId="41" fontId="18" fillId="0" borderId="1" xfId="2" applyFont="1" applyBorder="1" applyAlignment="1">
      <alignment horizontal="center" vertical="center" wrapText="1"/>
    </xf>
    <xf numFmtId="177" fontId="14" fillId="0" borderId="1" xfId="0" applyNumberFormat="1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 indent="2"/>
    </xf>
    <xf numFmtId="0" fontId="10" fillId="3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41" fontId="11" fillId="0" borderId="7" xfId="1" applyFont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176" fontId="16" fillId="4" borderId="8" xfId="1" applyNumberFormat="1" applyFont="1" applyFill="1" applyBorder="1" applyAlignment="1">
      <alignment horizontal="right" vertical="center" wrapText="1"/>
    </xf>
    <xf numFmtId="0" fontId="7" fillId="6" borderId="16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left" vertical="center" wrapText="1"/>
    </xf>
    <xf numFmtId="0" fontId="17" fillId="7" borderId="8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176" fontId="16" fillId="7" borderId="8" xfId="1" applyNumberFormat="1" applyFont="1" applyFill="1" applyBorder="1" applyAlignment="1">
      <alignment horizontal="right" vertical="center" wrapText="1"/>
    </xf>
    <xf numFmtId="0" fontId="9" fillId="6" borderId="20" xfId="0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178" fontId="7" fillId="2" borderId="1" xfId="1" applyNumberFormat="1" applyFont="1" applyFill="1" applyBorder="1" applyAlignment="1">
      <alignment horizontal="right" vertical="center" wrapText="1"/>
    </xf>
    <xf numFmtId="178" fontId="10" fillId="0" borderId="7" xfId="1" applyNumberFormat="1" applyFont="1" applyBorder="1" applyAlignment="1">
      <alignment horizontal="righ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176" fontId="7" fillId="6" borderId="4" xfId="0" applyNumberFormat="1" applyFont="1" applyFill="1" applyBorder="1" applyAlignment="1">
      <alignment horizontal="center" vertical="center"/>
    </xf>
    <xf numFmtId="176" fontId="7" fillId="6" borderId="16" xfId="0" applyNumberFormat="1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176" fontId="7" fillId="6" borderId="9" xfId="0" applyNumberFormat="1" applyFont="1" applyFill="1" applyBorder="1" applyAlignment="1">
      <alignment horizontal="center" vertical="center"/>
    </xf>
    <xf numFmtId="176" fontId="7" fillId="6" borderId="17" xfId="0" applyNumberFormat="1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</cellXfs>
  <cellStyles count="6">
    <cellStyle name="쉼표 [0]" xfId="1" builtinId="6"/>
    <cellStyle name="쉼표 [0] 2" xfId="2"/>
    <cellStyle name="쉼표 [0] 3" xfId="3"/>
    <cellStyle name="표준" xfId="0" builtinId="0"/>
    <cellStyle name="표준 2" xfId="4"/>
    <cellStyle name="표준 2 2" xfId="5"/>
  </cellStyles>
  <dxfs count="0"/>
  <tableStyles count="0" defaultTableStyle="TableStyleMedium2" defaultPivotStyle="PivotStyleLight16"/>
  <colors>
    <mruColors>
      <color rgb="FFE8FB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L15"/>
  <sheetViews>
    <sheetView tabSelected="1" view="pageBreakPreview" zoomScale="70" zoomScaleNormal="85" zoomScaleSheetLayoutView="7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D6" sqref="D6"/>
    </sheetView>
  </sheetViews>
  <sheetFormatPr defaultRowHeight="16.5" x14ac:dyDescent="0.3"/>
  <cols>
    <col min="1" max="1" width="3.125" style="6" customWidth="1"/>
    <col min="2" max="2" width="20.875" style="6" customWidth="1"/>
    <col min="3" max="3" width="56" style="9" customWidth="1"/>
    <col min="4" max="4" width="57.875" style="32" customWidth="1"/>
    <col min="5" max="5" width="26.875" style="10" customWidth="1"/>
    <col min="6" max="6" width="44" style="9" customWidth="1"/>
    <col min="7" max="9" width="19.375" style="6" customWidth="1"/>
    <col min="10" max="12" width="21.375" style="6" customWidth="1"/>
    <col min="13" max="13" width="5.375" style="6" customWidth="1"/>
    <col min="14" max="16384" width="9" style="6"/>
  </cols>
  <sheetData>
    <row r="1" spans="2:12" ht="77.25" customHeight="1" x14ac:dyDescent="0.3">
      <c r="B1" s="80" t="s">
        <v>36</v>
      </c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2:12" ht="52.5" customHeight="1" thickBot="1" x14ac:dyDescent="0.35">
      <c r="B2" s="3"/>
      <c r="C2" s="2" t="s">
        <v>21</v>
      </c>
      <c r="D2" s="31" t="s">
        <v>11</v>
      </c>
      <c r="E2" s="28"/>
      <c r="F2" s="2"/>
      <c r="G2" s="1"/>
      <c r="H2" s="1" t="s">
        <v>12</v>
      </c>
      <c r="I2" s="1"/>
      <c r="J2" s="1"/>
      <c r="K2" s="26"/>
      <c r="L2" s="27" t="s">
        <v>7</v>
      </c>
    </row>
    <row r="3" spans="2:12" ht="75.75" customHeight="1" thickBot="1" x14ac:dyDescent="0.35">
      <c r="B3" s="72" t="s">
        <v>0</v>
      </c>
      <c r="C3" s="73" t="s">
        <v>4</v>
      </c>
      <c r="D3" s="74" t="s">
        <v>5</v>
      </c>
      <c r="E3" s="73" t="s">
        <v>8</v>
      </c>
      <c r="F3" s="73" t="s">
        <v>6</v>
      </c>
      <c r="G3" s="73" t="s">
        <v>1</v>
      </c>
      <c r="H3" s="73" t="s">
        <v>2</v>
      </c>
      <c r="I3" s="73" t="s">
        <v>3</v>
      </c>
      <c r="J3" s="74" t="s">
        <v>15</v>
      </c>
      <c r="K3" s="74" t="s">
        <v>16</v>
      </c>
      <c r="L3" s="75" t="s">
        <v>17</v>
      </c>
    </row>
    <row r="4" spans="2:12" s="7" customFormat="1" ht="103.5" customHeight="1" thickTop="1" x14ac:dyDescent="0.3">
      <c r="B4" s="67" t="s">
        <v>25</v>
      </c>
      <c r="C4" s="68"/>
      <c r="D4" s="69" t="s">
        <v>59</v>
      </c>
      <c r="E4" s="70"/>
      <c r="F4" s="68"/>
      <c r="G4" s="71">
        <f>SUM(G5,G13)</f>
        <v>167776</v>
      </c>
      <c r="H4" s="71">
        <f t="shared" ref="H4:J4" si="0">SUM(H5,H13)</f>
        <v>107784</v>
      </c>
      <c r="I4" s="71">
        <f t="shared" si="0"/>
        <v>59992</v>
      </c>
      <c r="J4" s="71">
        <f t="shared" si="0"/>
        <v>107784</v>
      </c>
      <c r="K4" s="71">
        <f>J4</f>
        <v>107784</v>
      </c>
      <c r="L4" s="71">
        <f>K4</f>
        <v>107784</v>
      </c>
    </row>
    <row r="5" spans="2:12" s="7" customFormat="1" ht="92.25" customHeight="1" x14ac:dyDescent="0.3">
      <c r="B5" s="78" t="s">
        <v>34</v>
      </c>
      <c r="C5" s="79"/>
      <c r="D5" s="8" t="s">
        <v>58</v>
      </c>
      <c r="E5" s="8"/>
      <c r="F5" s="36"/>
      <c r="G5" s="48">
        <f>SUM(G6:G12)</f>
        <v>164776</v>
      </c>
      <c r="H5" s="48">
        <f t="shared" ref="H5:J5" si="1">SUM(H6:H12)</f>
        <v>104784</v>
      </c>
      <c r="I5" s="48">
        <f t="shared" si="1"/>
        <v>59992</v>
      </c>
      <c r="J5" s="48">
        <f t="shared" si="1"/>
        <v>104784</v>
      </c>
      <c r="K5" s="48">
        <f>H5</f>
        <v>104784</v>
      </c>
      <c r="L5" s="48">
        <f>I5</f>
        <v>59992</v>
      </c>
    </row>
    <row r="6" spans="2:12" ht="92.25" customHeight="1" x14ac:dyDescent="0.3">
      <c r="B6" s="4" t="s">
        <v>13</v>
      </c>
      <c r="C6" s="33" t="s">
        <v>92</v>
      </c>
      <c r="D6" s="34" t="s">
        <v>37</v>
      </c>
      <c r="E6" s="34" t="s">
        <v>14</v>
      </c>
      <c r="F6" s="46" t="s">
        <v>38</v>
      </c>
      <c r="G6" s="42">
        <f t="shared" ref="G6:G7" si="2">SUM(H6:I6)</f>
        <v>11000</v>
      </c>
      <c r="H6" s="42">
        <v>5500</v>
      </c>
      <c r="I6" s="42">
        <v>5500</v>
      </c>
      <c r="J6" s="42">
        <v>5500</v>
      </c>
      <c r="K6" s="43">
        <f>J6</f>
        <v>5500</v>
      </c>
      <c r="L6" s="43">
        <f>K6</f>
        <v>5500</v>
      </c>
    </row>
    <row r="7" spans="2:12" ht="92.25" customHeight="1" x14ac:dyDescent="0.3">
      <c r="B7" s="4" t="s">
        <v>13</v>
      </c>
      <c r="C7" s="33" t="s">
        <v>93</v>
      </c>
      <c r="D7" s="34" t="s">
        <v>39</v>
      </c>
      <c r="E7" s="34" t="s">
        <v>14</v>
      </c>
      <c r="F7" s="46" t="s">
        <v>40</v>
      </c>
      <c r="G7" s="42">
        <f t="shared" si="2"/>
        <v>20000</v>
      </c>
      <c r="H7" s="42">
        <v>10000</v>
      </c>
      <c r="I7" s="42">
        <v>10000</v>
      </c>
      <c r="J7" s="42">
        <v>10000</v>
      </c>
      <c r="K7" s="43">
        <f t="shared" ref="K7:L12" si="3">J7</f>
        <v>10000</v>
      </c>
      <c r="L7" s="43">
        <f t="shared" si="3"/>
        <v>10000</v>
      </c>
    </row>
    <row r="8" spans="2:12" ht="92.25" customHeight="1" x14ac:dyDescent="0.3">
      <c r="B8" s="65" t="s">
        <v>13</v>
      </c>
      <c r="C8" s="39" t="s">
        <v>94</v>
      </c>
      <c r="D8" s="40" t="s">
        <v>41</v>
      </c>
      <c r="E8" s="40" t="s">
        <v>14</v>
      </c>
      <c r="F8" s="47" t="s">
        <v>42</v>
      </c>
      <c r="G8" s="45">
        <f>SUM(H8:I8)</f>
        <v>8000</v>
      </c>
      <c r="H8" s="45">
        <v>4000</v>
      </c>
      <c r="I8" s="45">
        <v>4000</v>
      </c>
      <c r="J8" s="45">
        <v>4000</v>
      </c>
      <c r="K8" s="43">
        <f t="shared" si="3"/>
        <v>4000</v>
      </c>
      <c r="L8" s="43">
        <f t="shared" si="3"/>
        <v>4000</v>
      </c>
    </row>
    <row r="9" spans="2:12" ht="92.25" customHeight="1" x14ac:dyDescent="0.3">
      <c r="B9" s="4" t="s">
        <v>13</v>
      </c>
      <c r="C9" s="34" t="s">
        <v>95</v>
      </c>
      <c r="D9" s="34" t="s">
        <v>43</v>
      </c>
      <c r="E9" s="34" t="s">
        <v>14</v>
      </c>
      <c r="F9" s="46" t="s">
        <v>44</v>
      </c>
      <c r="G9" s="44">
        <v>3796</v>
      </c>
      <c r="H9" s="44">
        <v>1898</v>
      </c>
      <c r="I9" s="44">
        <v>1898</v>
      </c>
      <c r="J9" s="44">
        <v>1898</v>
      </c>
      <c r="K9" s="43">
        <f t="shared" si="3"/>
        <v>1898</v>
      </c>
      <c r="L9" s="43">
        <f t="shared" si="3"/>
        <v>1898</v>
      </c>
    </row>
    <row r="10" spans="2:12" ht="92.25" customHeight="1" x14ac:dyDescent="0.3">
      <c r="B10" s="4" t="s">
        <v>13</v>
      </c>
      <c r="C10" s="34" t="s">
        <v>97</v>
      </c>
      <c r="D10" s="34" t="s">
        <v>45</v>
      </c>
      <c r="E10" s="34" t="s">
        <v>14</v>
      </c>
      <c r="F10" s="46" t="s">
        <v>46</v>
      </c>
      <c r="G10" s="44">
        <v>10000</v>
      </c>
      <c r="H10" s="44">
        <v>5000</v>
      </c>
      <c r="I10" s="44">
        <v>5000</v>
      </c>
      <c r="J10" s="44">
        <v>5000</v>
      </c>
      <c r="K10" s="43">
        <f t="shared" si="3"/>
        <v>5000</v>
      </c>
      <c r="L10" s="43">
        <f t="shared" si="3"/>
        <v>5000</v>
      </c>
    </row>
    <row r="11" spans="2:12" ht="92.25" customHeight="1" x14ac:dyDescent="0.3">
      <c r="B11" s="4" t="s">
        <v>13</v>
      </c>
      <c r="C11" s="34" t="s">
        <v>98</v>
      </c>
      <c r="D11" s="34" t="s">
        <v>47</v>
      </c>
      <c r="E11" s="34" t="s">
        <v>14</v>
      </c>
      <c r="F11" s="46" t="s">
        <v>48</v>
      </c>
      <c r="G11" s="44">
        <v>103180</v>
      </c>
      <c r="H11" s="44">
        <v>72226</v>
      </c>
      <c r="I11" s="44">
        <v>30954</v>
      </c>
      <c r="J11" s="44">
        <v>72226</v>
      </c>
      <c r="K11" s="43">
        <f t="shared" si="3"/>
        <v>72226</v>
      </c>
      <c r="L11" s="43">
        <f t="shared" si="3"/>
        <v>72226</v>
      </c>
    </row>
    <row r="12" spans="2:12" ht="92.25" customHeight="1" x14ac:dyDescent="0.3">
      <c r="B12" s="4" t="s">
        <v>13</v>
      </c>
      <c r="C12" s="34" t="s">
        <v>99</v>
      </c>
      <c r="D12" s="34" t="s">
        <v>49</v>
      </c>
      <c r="E12" s="34" t="s">
        <v>14</v>
      </c>
      <c r="F12" s="46" t="s">
        <v>50</v>
      </c>
      <c r="G12" s="44">
        <v>8800</v>
      </c>
      <c r="H12" s="44">
        <v>6160</v>
      </c>
      <c r="I12" s="44">
        <v>2640</v>
      </c>
      <c r="J12" s="44">
        <v>6160</v>
      </c>
      <c r="K12" s="43">
        <f t="shared" si="3"/>
        <v>6160</v>
      </c>
      <c r="L12" s="43">
        <f t="shared" si="3"/>
        <v>6160</v>
      </c>
    </row>
    <row r="13" spans="2:12" s="7" customFormat="1" ht="92.25" customHeight="1" x14ac:dyDescent="0.3">
      <c r="B13" s="78" t="s">
        <v>23</v>
      </c>
      <c r="C13" s="79"/>
      <c r="D13" s="8" t="str">
        <f>SUBTOTAL(103,D14:D24)&amp;"건"</f>
        <v>1건</v>
      </c>
      <c r="E13" s="8"/>
      <c r="F13" s="36"/>
      <c r="G13" s="76">
        <f>SUM(G14:G24)</f>
        <v>3000</v>
      </c>
      <c r="H13" s="76">
        <f>SUM(H14:H24)</f>
        <v>3000</v>
      </c>
      <c r="I13" s="76">
        <f>SUM(I14:I24)</f>
        <v>0</v>
      </c>
      <c r="J13" s="76">
        <f t="shared" ref="J13" si="4">H13</f>
        <v>3000</v>
      </c>
      <c r="K13" s="76">
        <f t="shared" ref="K13:L13" si="5">J13</f>
        <v>3000</v>
      </c>
      <c r="L13" s="76">
        <f t="shared" si="5"/>
        <v>3000</v>
      </c>
    </row>
    <row r="14" spans="2:12" ht="92.25" customHeight="1" thickBot="1" x14ac:dyDescent="0.35">
      <c r="B14" s="16" t="s">
        <v>24</v>
      </c>
      <c r="C14" s="66" t="s">
        <v>100</v>
      </c>
      <c r="D14" s="66" t="s">
        <v>29</v>
      </c>
      <c r="E14" s="56" t="s">
        <v>14</v>
      </c>
      <c r="F14" s="66" t="s">
        <v>35</v>
      </c>
      <c r="G14" s="77">
        <v>3000</v>
      </c>
      <c r="H14" s="77">
        <v>3000</v>
      </c>
      <c r="I14" s="77">
        <v>0</v>
      </c>
      <c r="J14" s="77">
        <v>3000</v>
      </c>
      <c r="K14" s="77">
        <f>J14</f>
        <v>3000</v>
      </c>
      <c r="L14" s="77">
        <f>K14</f>
        <v>3000</v>
      </c>
    </row>
    <row r="15" spans="2:12" ht="65.25" customHeight="1" x14ac:dyDescent="0.3"/>
  </sheetData>
  <mergeCells count="3">
    <mergeCell ref="B13:C13"/>
    <mergeCell ref="B1:L1"/>
    <mergeCell ref="B5:C5"/>
  </mergeCells>
  <phoneticPr fontId="1" type="noConversion"/>
  <pageMargins left="0.39370078740157483" right="0" top="0.74803149606299213" bottom="0.74803149606299213" header="0.31496062992125984" footer="0.31496062992125984"/>
  <pageSetup paperSize="8" scale="55" fitToHeight="0" orientation="landscape" r:id="rId1"/>
  <headerFooter>
    <oddFooter>&amp;C&amp;P</oddFooter>
  </headerFooter>
  <rowBreaks count="1" manualBreakCount="1">
    <brk id="14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M58"/>
  <sheetViews>
    <sheetView view="pageBreakPreview" zoomScale="70" zoomScaleNormal="85" zoomScaleSheetLayoutView="70" workbookViewId="0">
      <pane xSplit="5" ySplit="5" topLeftCell="G12" activePane="bottomRight" state="frozen"/>
      <selection pane="topRight" activeCell="F1" sqref="F1"/>
      <selection pane="bottomLeft" activeCell="A6" sqref="A6"/>
      <selection pane="bottomRight" activeCell="D14" sqref="D14"/>
    </sheetView>
  </sheetViews>
  <sheetFormatPr defaultRowHeight="61.5" customHeight="1" x14ac:dyDescent="0.3"/>
  <cols>
    <col min="1" max="1" width="4.25" style="6" customWidth="1"/>
    <col min="2" max="2" width="22.5" style="10" customWidth="1"/>
    <col min="3" max="3" width="43" style="9" customWidth="1"/>
    <col min="4" max="4" width="25.125" style="9" customWidth="1"/>
    <col min="5" max="5" width="44.25" style="9" customWidth="1"/>
    <col min="6" max="6" width="32.125" style="10" customWidth="1"/>
    <col min="7" max="7" width="37.5" style="23" customWidth="1"/>
    <col min="8" max="8" width="17.25" style="19" customWidth="1"/>
    <col min="9" max="9" width="17.25" style="11" customWidth="1"/>
    <col min="10" max="10" width="17.25" style="25" customWidth="1"/>
    <col min="11" max="13" width="18.125" style="11" customWidth="1"/>
    <col min="14" max="16384" width="9" style="6"/>
  </cols>
  <sheetData>
    <row r="1" spans="2:13" ht="61.5" customHeight="1" x14ac:dyDescent="0.3">
      <c r="B1" s="80" t="s">
        <v>28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2:13" ht="61.5" customHeight="1" thickBot="1" x14ac:dyDescent="0.35">
      <c r="B2" s="3"/>
      <c r="C2" s="2"/>
      <c r="D2" s="2"/>
      <c r="E2" s="2"/>
      <c r="F2" s="28"/>
      <c r="G2" s="22"/>
      <c r="H2" s="21"/>
      <c r="I2" s="5"/>
      <c r="J2" s="24"/>
      <c r="K2" s="5"/>
      <c r="L2" s="26"/>
      <c r="M2" s="27" t="s">
        <v>7</v>
      </c>
    </row>
    <row r="3" spans="2:13" s="10" customFormat="1" ht="61.5" customHeight="1" x14ac:dyDescent="0.3">
      <c r="B3" s="84" t="s">
        <v>0</v>
      </c>
      <c r="C3" s="83" t="s">
        <v>4</v>
      </c>
      <c r="D3" s="83"/>
      <c r="E3" s="86" t="s">
        <v>5</v>
      </c>
      <c r="F3" s="86" t="s">
        <v>8</v>
      </c>
      <c r="G3" s="86" t="s">
        <v>6</v>
      </c>
      <c r="H3" s="88" t="s">
        <v>1</v>
      </c>
      <c r="I3" s="83" t="s">
        <v>2</v>
      </c>
      <c r="J3" s="91" t="s">
        <v>3</v>
      </c>
      <c r="K3" s="93" t="s">
        <v>18</v>
      </c>
      <c r="L3" s="93" t="s">
        <v>19</v>
      </c>
      <c r="M3" s="81" t="s">
        <v>20</v>
      </c>
    </row>
    <row r="4" spans="2:13" s="10" customFormat="1" ht="61.5" customHeight="1" thickBot="1" x14ac:dyDescent="0.35">
      <c r="B4" s="85"/>
      <c r="C4" s="64" t="s">
        <v>9</v>
      </c>
      <c r="D4" s="64" t="s">
        <v>10</v>
      </c>
      <c r="E4" s="87"/>
      <c r="F4" s="87"/>
      <c r="G4" s="87"/>
      <c r="H4" s="89"/>
      <c r="I4" s="90"/>
      <c r="J4" s="92"/>
      <c r="K4" s="90"/>
      <c r="L4" s="90"/>
      <c r="M4" s="82"/>
    </row>
    <row r="5" spans="2:13" ht="61.5" customHeight="1" thickTop="1" x14ac:dyDescent="0.3">
      <c r="B5" s="59" t="s">
        <v>26</v>
      </c>
      <c r="C5" s="60"/>
      <c r="D5" s="61">
        <f>D6+D22</f>
        <v>18</v>
      </c>
      <c r="E5" s="60"/>
      <c r="F5" s="62"/>
      <c r="G5" s="60"/>
      <c r="H5" s="63">
        <f>SUM(H6,H22)</f>
        <v>167776</v>
      </c>
      <c r="I5" s="63">
        <f t="shared" ref="I5:K5" si="0">SUM(I6,I22)</f>
        <v>107784</v>
      </c>
      <c r="J5" s="63">
        <f t="shared" si="0"/>
        <v>59992</v>
      </c>
      <c r="K5" s="63">
        <f t="shared" si="0"/>
        <v>107784</v>
      </c>
      <c r="L5" s="63">
        <f>K5</f>
        <v>107784</v>
      </c>
      <c r="M5" s="63">
        <f>L5</f>
        <v>107784</v>
      </c>
    </row>
    <row r="6" spans="2:13" ht="61.5" customHeight="1" x14ac:dyDescent="0.3">
      <c r="B6" s="13" t="s">
        <v>22</v>
      </c>
      <c r="C6" s="14"/>
      <c r="D6" s="15">
        <f>COUNTA(D7:D21)</f>
        <v>15</v>
      </c>
      <c r="E6" s="14"/>
      <c r="F6" s="15"/>
      <c r="G6" s="14"/>
      <c r="H6" s="20">
        <f>SUBTOTAL(9,H7:H21)</f>
        <v>164776</v>
      </c>
      <c r="I6" s="20">
        <f>SUBTOTAL(9,I7:I21)</f>
        <v>104784</v>
      </c>
      <c r="J6" s="20">
        <f>SUBTOTAL(9,J7:J21)</f>
        <v>59992</v>
      </c>
      <c r="K6" s="20">
        <f t="shared" ref="K6" si="1">I6</f>
        <v>104784</v>
      </c>
      <c r="L6" s="20">
        <f>K6</f>
        <v>104784</v>
      </c>
      <c r="M6" s="20">
        <f>L6</f>
        <v>104784</v>
      </c>
    </row>
    <row r="7" spans="2:13" ht="61.5" customHeight="1" x14ac:dyDescent="0.3">
      <c r="B7" s="4" t="s">
        <v>51</v>
      </c>
      <c r="C7" s="33" t="s">
        <v>60</v>
      </c>
      <c r="D7" s="29" t="s">
        <v>78</v>
      </c>
      <c r="E7" s="34" t="s">
        <v>37</v>
      </c>
      <c r="F7" s="29" t="s">
        <v>14</v>
      </c>
      <c r="G7" s="46" t="s">
        <v>38</v>
      </c>
      <c r="H7" s="35">
        <v>11000</v>
      </c>
      <c r="I7" s="35">
        <v>5500</v>
      </c>
      <c r="J7" s="35">
        <v>5500</v>
      </c>
      <c r="K7" s="35">
        <v>5500</v>
      </c>
      <c r="L7" s="18">
        <f>K7</f>
        <v>5500</v>
      </c>
      <c r="M7" s="18">
        <f>L7</f>
        <v>5500</v>
      </c>
    </row>
    <row r="8" spans="2:13" ht="61.5" customHeight="1" x14ac:dyDescent="0.3">
      <c r="B8" s="4" t="s">
        <v>51</v>
      </c>
      <c r="C8" s="33" t="s">
        <v>61</v>
      </c>
      <c r="D8" s="29" t="s">
        <v>79</v>
      </c>
      <c r="E8" s="34" t="s">
        <v>39</v>
      </c>
      <c r="F8" s="29" t="s">
        <v>14</v>
      </c>
      <c r="G8" s="46" t="s">
        <v>52</v>
      </c>
      <c r="H8" s="35">
        <v>5000</v>
      </c>
      <c r="I8" s="35">
        <v>2500</v>
      </c>
      <c r="J8" s="35">
        <v>2500</v>
      </c>
      <c r="K8" s="35">
        <v>2500</v>
      </c>
      <c r="L8" s="18">
        <f t="shared" ref="L8:M21" si="2">K8</f>
        <v>2500</v>
      </c>
      <c r="M8" s="18">
        <f t="shared" si="2"/>
        <v>2500</v>
      </c>
    </row>
    <row r="9" spans="2:13" ht="61.5" customHeight="1" x14ac:dyDescent="0.3">
      <c r="B9" s="4" t="s">
        <v>51</v>
      </c>
      <c r="C9" s="33" t="s">
        <v>62</v>
      </c>
      <c r="D9" s="29" t="s">
        <v>80</v>
      </c>
      <c r="E9" s="34" t="s">
        <v>39</v>
      </c>
      <c r="F9" s="29" t="s">
        <v>14</v>
      </c>
      <c r="G9" s="46" t="s">
        <v>52</v>
      </c>
      <c r="H9" s="35">
        <v>5000</v>
      </c>
      <c r="I9" s="35">
        <v>2500</v>
      </c>
      <c r="J9" s="35">
        <v>2500</v>
      </c>
      <c r="K9" s="35">
        <v>2500</v>
      </c>
      <c r="L9" s="18">
        <f t="shared" si="2"/>
        <v>2500</v>
      </c>
      <c r="M9" s="18">
        <f t="shared" si="2"/>
        <v>2500</v>
      </c>
    </row>
    <row r="10" spans="2:13" ht="61.5" customHeight="1" x14ac:dyDescent="0.3">
      <c r="B10" s="4" t="s">
        <v>51</v>
      </c>
      <c r="C10" s="33" t="s">
        <v>63</v>
      </c>
      <c r="D10" s="29" t="s">
        <v>80</v>
      </c>
      <c r="E10" s="34" t="s">
        <v>39</v>
      </c>
      <c r="F10" s="29" t="s">
        <v>14</v>
      </c>
      <c r="G10" s="46" t="s">
        <v>52</v>
      </c>
      <c r="H10" s="35">
        <v>5000</v>
      </c>
      <c r="I10" s="35">
        <v>2500</v>
      </c>
      <c r="J10" s="35">
        <v>2500</v>
      </c>
      <c r="K10" s="35">
        <v>2500</v>
      </c>
      <c r="L10" s="18">
        <f t="shared" si="2"/>
        <v>2500</v>
      </c>
      <c r="M10" s="18">
        <f t="shared" si="2"/>
        <v>2500</v>
      </c>
    </row>
    <row r="11" spans="2:13" ht="61.5" customHeight="1" x14ac:dyDescent="0.3">
      <c r="B11" s="4" t="s">
        <v>51</v>
      </c>
      <c r="C11" s="33" t="s">
        <v>64</v>
      </c>
      <c r="D11" s="29" t="s">
        <v>81</v>
      </c>
      <c r="E11" s="34" t="s">
        <v>39</v>
      </c>
      <c r="F11" s="29" t="s">
        <v>30</v>
      </c>
      <c r="G11" s="46" t="s">
        <v>52</v>
      </c>
      <c r="H11" s="35">
        <v>5000</v>
      </c>
      <c r="I11" s="35">
        <v>2500</v>
      </c>
      <c r="J11" s="35">
        <v>2500</v>
      </c>
      <c r="K11" s="35">
        <v>2500</v>
      </c>
      <c r="L11" s="18">
        <f t="shared" si="2"/>
        <v>2500</v>
      </c>
      <c r="M11" s="18">
        <f t="shared" si="2"/>
        <v>2500</v>
      </c>
    </row>
    <row r="12" spans="2:13" ht="61.5" customHeight="1" x14ac:dyDescent="0.3">
      <c r="B12" s="17" t="s">
        <v>13</v>
      </c>
      <c r="C12" s="34" t="s">
        <v>65</v>
      </c>
      <c r="D12" s="33" t="s">
        <v>82</v>
      </c>
      <c r="E12" s="34" t="s">
        <v>53</v>
      </c>
      <c r="F12" s="34" t="s">
        <v>14</v>
      </c>
      <c r="G12" s="46" t="s">
        <v>42</v>
      </c>
      <c r="H12" s="52">
        <f>SUM(I12:J12)</f>
        <v>8000</v>
      </c>
      <c r="I12" s="50">
        <v>4000</v>
      </c>
      <c r="J12" s="50">
        <v>4000</v>
      </c>
      <c r="K12" s="50">
        <v>4000</v>
      </c>
      <c r="L12" s="18">
        <f t="shared" si="2"/>
        <v>4000</v>
      </c>
      <c r="M12" s="18">
        <f t="shared" si="2"/>
        <v>4000</v>
      </c>
    </row>
    <row r="13" spans="2:13" ht="61.5" customHeight="1" x14ac:dyDescent="0.3">
      <c r="B13" s="17" t="s">
        <v>13</v>
      </c>
      <c r="C13" s="34" t="s">
        <v>66</v>
      </c>
      <c r="D13" s="29" t="s">
        <v>96</v>
      </c>
      <c r="E13" s="34" t="s">
        <v>54</v>
      </c>
      <c r="F13" s="34" t="s">
        <v>14</v>
      </c>
      <c r="G13" s="46" t="s">
        <v>44</v>
      </c>
      <c r="H13" s="41">
        <v>3796</v>
      </c>
      <c r="I13" s="41">
        <v>1898</v>
      </c>
      <c r="J13" s="41">
        <v>1898</v>
      </c>
      <c r="K13" s="41">
        <v>1898</v>
      </c>
      <c r="L13" s="18">
        <f t="shared" si="2"/>
        <v>1898</v>
      </c>
      <c r="M13" s="18">
        <f t="shared" si="2"/>
        <v>1898</v>
      </c>
    </row>
    <row r="14" spans="2:13" ht="61.5" customHeight="1" x14ac:dyDescent="0.3">
      <c r="B14" s="17" t="s">
        <v>13</v>
      </c>
      <c r="C14" s="33" t="s">
        <v>67</v>
      </c>
      <c r="D14" s="12" t="s">
        <v>83</v>
      </c>
      <c r="E14" s="34" t="s">
        <v>55</v>
      </c>
      <c r="F14" s="34" t="s">
        <v>14</v>
      </c>
      <c r="G14" s="46" t="s">
        <v>46</v>
      </c>
      <c r="H14" s="51">
        <v>5000</v>
      </c>
      <c r="I14" s="51">
        <v>2500</v>
      </c>
      <c r="J14" s="51">
        <v>2500</v>
      </c>
      <c r="K14" s="51">
        <v>2500</v>
      </c>
      <c r="L14" s="18">
        <f t="shared" si="2"/>
        <v>2500</v>
      </c>
      <c r="M14" s="18">
        <f t="shared" si="2"/>
        <v>2500</v>
      </c>
    </row>
    <row r="15" spans="2:13" ht="61.5" customHeight="1" x14ac:dyDescent="0.3">
      <c r="B15" s="17" t="s">
        <v>13</v>
      </c>
      <c r="C15" s="33" t="s">
        <v>68</v>
      </c>
      <c r="D15" s="12" t="s">
        <v>84</v>
      </c>
      <c r="E15" s="34" t="s">
        <v>55</v>
      </c>
      <c r="F15" s="34" t="s">
        <v>14</v>
      </c>
      <c r="G15" s="46" t="s">
        <v>46</v>
      </c>
      <c r="H15" s="51">
        <v>5000</v>
      </c>
      <c r="I15" s="51">
        <v>2500</v>
      </c>
      <c r="J15" s="51">
        <v>2500</v>
      </c>
      <c r="K15" s="51">
        <v>2500</v>
      </c>
      <c r="L15" s="18">
        <f t="shared" si="2"/>
        <v>2500</v>
      </c>
      <c r="M15" s="18">
        <f t="shared" si="2"/>
        <v>2500</v>
      </c>
    </row>
    <row r="16" spans="2:13" ht="61.5" customHeight="1" x14ac:dyDescent="0.3">
      <c r="B16" s="4" t="s">
        <v>13</v>
      </c>
      <c r="C16" s="34" t="s">
        <v>69</v>
      </c>
      <c r="D16" s="29" t="s">
        <v>84</v>
      </c>
      <c r="E16" s="34" t="s">
        <v>47</v>
      </c>
      <c r="F16" s="34" t="s">
        <v>14</v>
      </c>
      <c r="G16" s="46" t="s">
        <v>56</v>
      </c>
      <c r="H16" s="41">
        <v>14520</v>
      </c>
      <c r="I16" s="41">
        <v>10164</v>
      </c>
      <c r="J16" s="41">
        <v>4356</v>
      </c>
      <c r="K16" s="41">
        <v>10164</v>
      </c>
      <c r="L16" s="18">
        <f t="shared" si="2"/>
        <v>10164</v>
      </c>
      <c r="M16" s="18">
        <f t="shared" si="2"/>
        <v>10164</v>
      </c>
    </row>
    <row r="17" spans="2:13" ht="61.5" customHeight="1" x14ac:dyDescent="0.3">
      <c r="B17" s="4" t="s">
        <v>13</v>
      </c>
      <c r="C17" s="34" t="s">
        <v>70</v>
      </c>
      <c r="D17" s="29" t="s">
        <v>85</v>
      </c>
      <c r="E17" s="34" t="s">
        <v>47</v>
      </c>
      <c r="F17" s="34" t="s">
        <v>14</v>
      </c>
      <c r="G17" s="46" t="s">
        <v>57</v>
      </c>
      <c r="H17" s="41">
        <v>29040</v>
      </c>
      <c r="I17" s="41">
        <v>20328</v>
      </c>
      <c r="J17" s="41">
        <v>8712</v>
      </c>
      <c r="K17" s="41">
        <v>20328</v>
      </c>
      <c r="L17" s="18">
        <f t="shared" si="2"/>
        <v>20328</v>
      </c>
      <c r="M17" s="18">
        <f t="shared" si="2"/>
        <v>20328</v>
      </c>
    </row>
    <row r="18" spans="2:13" ht="61.5" customHeight="1" x14ac:dyDescent="0.3">
      <c r="B18" s="4" t="s">
        <v>13</v>
      </c>
      <c r="C18" s="34" t="s">
        <v>71</v>
      </c>
      <c r="D18" s="29" t="s">
        <v>86</v>
      </c>
      <c r="E18" s="34" t="s">
        <v>47</v>
      </c>
      <c r="F18" s="34" t="s">
        <v>14</v>
      </c>
      <c r="G18" s="46" t="s">
        <v>56</v>
      </c>
      <c r="H18" s="41">
        <v>14520</v>
      </c>
      <c r="I18" s="41">
        <v>10164</v>
      </c>
      <c r="J18" s="41">
        <v>4356</v>
      </c>
      <c r="K18" s="41">
        <v>10164</v>
      </c>
      <c r="L18" s="18">
        <f t="shared" si="2"/>
        <v>10164</v>
      </c>
      <c r="M18" s="18">
        <f t="shared" si="2"/>
        <v>10164</v>
      </c>
    </row>
    <row r="19" spans="2:13" ht="61.5" customHeight="1" x14ac:dyDescent="0.3">
      <c r="B19" s="4" t="s">
        <v>13</v>
      </c>
      <c r="C19" s="34" t="s">
        <v>72</v>
      </c>
      <c r="D19" s="29" t="s">
        <v>87</v>
      </c>
      <c r="E19" s="34" t="s">
        <v>47</v>
      </c>
      <c r="F19" s="34" t="s">
        <v>14</v>
      </c>
      <c r="G19" s="46" t="s">
        <v>56</v>
      </c>
      <c r="H19" s="41">
        <v>14520</v>
      </c>
      <c r="I19" s="41">
        <v>10164</v>
      </c>
      <c r="J19" s="41">
        <v>4356</v>
      </c>
      <c r="K19" s="41">
        <v>10164</v>
      </c>
      <c r="L19" s="18">
        <f t="shared" si="2"/>
        <v>10164</v>
      </c>
      <c r="M19" s="18">
        <f t="shared" si="2"/>
        <v>10164</v>
      </c>
    </row>
    <row r="20" spans="2:13" ht="61.5" customHeight="1" x14ac:dyDescent="0.3">
      <c r="B20" s="4" t="s">
        <v>13</v>
      </c>
      <c r="C20" s="34" t="s">
        <v>73</v>
      </c>
      <c r="D20" s="29" t="s">
        <v>83</v>
      </c>
      <c r="E20" s="34" t="s">
        <v>47</v>
      </c>
      <c r="F20" s="34" t="s">
        <v>14</v>
      </c>
      <c r="G20" s="46" t="s">
        <v>48</v>
      </c>
      <c r="H20" s="41">
        <v>30580</v>
      </c>
      <c r="I20" s="41">
        <v>21406</v>
      </c>
      <c r="J20" s="41">
        <v>9174</v>
      </c>
      <c r="K20" s="41">
        <v>21406</v>
      </c>
      <c r="L20" s="18">
        <f t="shared" si="2"/>
        <v>21406</v>
      </c>
      <c r="M20" s="18">
        <f t="shared" si="2"/>
        <v>21406</v>
      </c>
    </row>
    <row r="21" spans="2:13" ht="61.5" customHeight="1" x14ac:dyDescent="0.3">
      <c r="B21" s="4" t="s">
        <v>13</v>
      </c>
      <c r="C21" s="34" t="s">
        <v>74</v>
      </c>
      <c r="D21" s="29" t="s">
        <v>88</v>
      </c>
      <c r="E21" s="34" t="s">
        <v>49</v>
      </c>
      <c r="F21" s="34" t="s">
        <v>14</v>
      </c>
      <c r="G21" s="46" t="s">
        <v>50</v>
      </c>
      <c r="H21" s="41">
        <v>8800</v>
      </c>
      <c r="I21" s="41">
        <v>6160</v>
      </c>
      <c r="J21" s="41">
        <v>2640</v>
      </c>
      <c r="K21" s="41">
        <v>6160</v>
      </c>
      <c r="L21" s="18">
        <f t="shared" si="2"/>
        <v>6160</v>
      </c>
      <c r="M21" s="18">
        <f t="shared" si="2"/>
        <v>6160</v>
      </c>
    </row>
    <row r="22" spans="2:13" ht="61.5" customHeight="1" x14ac:dyDescent="0.3">
      <c r="B22" s="13" t="s">
        <v>27</v>
      </c>
      <c r="C22" s="14"/>
      <c r="D22" s="15">
        <v>3</v>
      </c>
      <c r="E22" s="14"/>
      <c r="F22" s="15"/>
      <c r="G22" s="49"/>
      <c r="H22" s="20">
        <f>SUM(H23:H69)</f>
        <v>3000</v>
      </c>
      <c r="I22" s="20">
        <f>SUM(I23:I69)</f>
        <v>3000</v>
      </c>
      <c r="J22" s="20">
        <f>SUM(J23:J69)</f>
        <v>0</v>
      </c>
      <c r="K22" s="20">
        <f>SUM(K23:K69)</f>
        <v>3000</v>
      </c>
      <c r="L22" s="20">
        <f>I22</f>
        <v>3000</v>
      </c>
      <c r="M22" s="20">
        <f>J22</f>
        <v>0</v>
      </c>
    </row>
    <row r="23" spans="2:13" ht="61.5" customHeight="1" x14ac:dyDescent="0.3">
      <c r="B23" s="17" t="s">
        <v>32</v>
      </c>
      <c r="C23" s="37" t="s">
        <v>75</v>
      </c>
      <c r="D23" s="38" t="s">
        <v>89</v>
      </c>
      <c r="E23" s="34" t="s">
        <v>29</v>
      </c>
      <c r="F23" s="29" t="s">
        <v>30</v>
      </c>
      <c r="G23" s="46" t="s">
        <v>31</v>
      </c>
      <c r="H23" s="30">
        <v>1000</v>
      </c>
      <c r="I23" s="30">
        <v>1000</v>
      </c>
      <c r="J23" s="30">
        <v>0</v>
      </c>
      <c r="K23" s="30">
        <v>1000</v>
      </c>
      <c r="L23" s="30">
        <f>K23</f>
        <v>1000</v>
      </c>
      <c r="M23" s="30">
        <f>L23</f>
        <v>1000</v>
      </c>
    </row>
    <row r="24" spans="2:13" ht="61.5" customHeight="1" x14ac:dyDescent="0.3">
      <c r="B24" s="17" t="s">
        <v>33</v>
      </c>
      <c r="C24" s="37" t="s">
        <v>76</v>
      </c>
      <c r="D24" s="38" t="s">
        <v>90</v>
      </c>
      <c r="E24" s="34" t="s">
        <v>29</v>
      </c>
      <c r="F24" s="29" t="s">
        <v>30</v>
      </c>
      <c r="G24" s="46" t="s">
        <v>31</v>
      </c>
      <c r="H24" s="30">
        <v>1000</v>
      </c>
      <c r="I24" s="30">
        <v>1000</v>
      </c>
      <c r="J24" s="30">
        <v>0</v>
      </c>
      <c r="K24" s="30">
        <v>1000</v>
      </c>
      <c r="L24" s="30">
        <f t="shared" ref="L24:M25" si="3">K24</f>
        <v>1000</v>
      </c>
      <c r="M24" s="30">
        <f t="shared" si="3"/>
        <v>1000</v>
      </c>
    </row>
    <row r="25" spans="2:13" ht="61.5" customHeight="1" thickBot="1" x14ac:dyDescent="0.35">
      <c r="B25" s="53" t="s">
        <v>33</v>
      </c>
      <c r="C25" s="54" t="s">
        <v>77</v>
      </c>
      <c r="D25" s="55" t="s">
        <v>91</v>
      </c>
      <c r="E25" s="66" t="s">
        <v>29</v>
      </c>
      <c r="F25" s="56" t="s">
        <v>30</v>
      </c>
      <c r="G25" s="57" t="s">
        <v>31</v>
      </c>
      <c r="H25" s="58">
        <v>1000</v>
      </c>
      <c r="I25" s="58">
        <v>1000</v>
      </c>
      <c r="J25" s="58">
        <v>0</v>
      </c>
      <c r="K25" s="58">
        <v>1000</v>
      </c>
      <c r="L25" s="58">
        <f t="shared" si="3"/>
        <v>1000</v>
      </c>
      <c r="M25" s="58">
        <f t="shared" si="3"/>
        <v>1000</v>
      </c>
    </row>
    <row r="26" spans="2:13" ht="61.5" customHeight="1" x14ac:dyDescent="0.3">
      <c r="L26" s="19"/>
    </row>
    <row r="27" spans="2:13" ht="61.5" customHeight="1" x14ac:dyDescent="0.3">
      <c r="L27" s="19"/>
    </row>
    <row r="28" spans="2:13" ht="61.5" customHeight="1" x14ac:dyDescent="0.3">
      <c r="L28" s="19"/>
    </row>
    <row r="29" spans="2:13" ht="61.5" customHeight="1" x14ac:dyDescent="0.3">
      <c r="L29" s="19"/>
    </row>
    <row r="30" spans="2:13" ht="61.5" customHeight="1" x14ac:dyDescent="0.3">
      <c r="L30" s="19"/>
    </row>
    <row r="31" spans="2:13" ht="61.5" customHeight="1" x14ac:dyDescent="0.3">
      <c r="L31" s="19"/>
    </row>
    <row r="32" spans="2:13" ht="61.5" customHeight="1" x14ac:dyDescent="0.3">
      <c r="L32" s="19"/>
    </row>
    <row r="33" spans="12:12" ht="61.5" customHeight="1" x14ac:dyDescent="0.3">
      <c r="L33" s="19"/>
    </row>
    <row r="34" spans="12:12" ht="61.5" customHeight="1" x14ac:dyDescent="0.3">
      <c r="L34" s="19"/>
    </row>
    <row r="35" spans="12:12" ht="61.5" customHeight="1" x14ac:dyDescent="0.3">
      <c r="L35" s="19"/>
    </row>
    <row r="36" spans="12:12" ht="61.5" customHeight="1" x14ac:dyDescent="0.3">
      <c r="L36" s="19"/>
    </row>
    <row r="37" spans="12:12" ht="61.5" customHeight="1" x14ac:dyDescent="0.3">
      <c r="L37" s="19"/>
    </row>
    <row r="38" spans="12:12" ht="61.5" customHeight="1" x14ac:dyDescent="0.3">
      <c r="L38" s="19"/>
    </row>
    <row r="39" spans="12:12" ht="61.5" customHeight="1" x14ac:dyDescent="0.3">
      <c r="L39" s="19"/>
    </row>
    <row r="40" spans="12:12" ht="61.5" customHeight="1" x14ac:dyDescent="0.3">
      <c r="L40" s="19"/>
    </row>
    <row r="41" spans="12:12" ht="61.5" customHeight="1" x14ac:dyDescent="0.3">
      <c r="L41" s="19"/>
    </row>
    <row r="42" spans="12:12" ht="61.5" customHeight="1" x14ac:dyDescent="0.3">
      <c r="L42" s="19"/>
    </row>
    <row r="43" spans="12:12" ht="61.5" customHeight="1" x14ac:dyDescent="0.3">
      <c r="L43" s="19"/>
    </row>
    <row r="44" spans="12:12" ht="61.5" customHeight="1" x14ac:dyDescent="0.3">
      <c r="L44" s="19"/>
    </row>
    <row r="45" spans="12:12" ht="61.5" customHeight="1" x14ac:dyDescent="0.3">
      <c r="L45" s="19"/>
    </row>
    <row r="46" spans="12:12" ht="61.5" customHeight="1" x14ac:dyDescent="0.3">
      <c r="L46" s="19"/>
    </row>
    <row r="47" spans="12:12" ht="61.5" customHeight="1" x14ac:dyDescent="0.3">
      <c r="L47" s="19"/>
    </row>
    <row r="48" spans="12:12" ht="61.5" customHeight="1" x14ac:dyDescent="0.3">
      <c r="L48" s="19"/>
    </row>
    <row r="49" spans="12:12" ht="61.5" customHeight="1" x14ac:dyDescent="0.3">
      <c r="L49" s="19"/>
    </row>
    <row r="50" spans="12:12" ht="61.5" customHeight="1" x14ac:dyDescent="0.3">
      <c r="L50" s="19"/>
    </row>
    <row r="51" spans="12:12" ht="61.5" customHeight="1" x14ac:dyDescent="0.3">
      <c r="L51" s="19"/>
    </row>
    <row r="52" spans="12:12" ht="61.5" customHeight="1" x14ac:dyDescent="0.3">
      <c r="L52" s="19"/>
    </row>
    <row r="53" spans="12:12" ht="61.5" customHeight="1" x14ac:dyDescent="0.3">
      <c r="L53" s="19"/>
    </row>
    <row r="54" spans="12:12" ht="61.5" customHeight="1" x14ac:dyDescent="0.3">
      <c r="L54" s="19"/>
    </row>
    <row r="55" spans="12:12" ht="61.5" customHeight="1" x14ac:dyDescent="0.3">
      <c r="L55" s="19"/>
    </row>
    <row r="56" spans="12:12" ht="61.5" customHeight="1" x14ac:dyDescent="0.3">
      <c r="L56" s="19"/>
    </row>
    <row r="57" spans="12:12" ht="61.5" customHeight="1" x14ac:dyDescent="0.3">
      <c r="L57" s="19"/>
    </row>
    <row r="58" spans="12:12" ht="61.5" customHeight="1" x14ac:dyDescent="0.3">
      <c r="L58" s="19"/>
    </row>
  </sheetData>
  <autoFilter ref="B4:M21"/>
  <mergeCells count="12">
    <mergeCell ref="M3:M4"/>
    <mergeCell ref="B1:M1"/>
    <mergeCell ref="C3:D3"/>
    <mergeCell ref="B3:B4"/>
    <mergeCell ref="E3:E4"/>
    <mergeCell ref="F3:F4"/>
    <mergeCell ref="G3:G4"/>
    <mergeCell ref="H3:H4"/>
    <mergeCell ref="I3:I4"/>
    <mergeCell ref="J3:J4"/>
    <mergeCell ref="K3:K4"/>
    <mergeCell ref="L3:L4"/>
  </mergeCells>
  <phoneticPr fontId="1" type="noConversion"/>
  <pageMargins left="0" right="0.15748031496062992" top="0.74803149606299213" bottom="0.74803149606299213" header="0.31496062992125984" footer="0.31496062992125984"/>
  <pageSetup paperSize="8" scale="60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심의조서 총괄표</vt:lpstr>
      <vt:lpstr>대상자별지내역</vt:lpstr>
      <vt:lpstr>대상자별지내역!Print_Area</vt:lpstr>
      <vt:lpstr>'심의조서 총괄표'!Print_Area</vt:lpstr>
      <vt:lpstr>대상자별지내역!Print_Titles</vt:lpstr>
      <vt:lpstr>'심의조서 총괄표'!Print_Titles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예산3</cp:lastModifiedBy>
  <cp:lastPrinted>2020-12-18T01:22:10Z</cp:lastPrinted>
  <dcterms:created xsi:type="dcterms:W3CDTF">2015-01-25T02:43:25Z</dcterms:created>
  <dcterms:modified xsi:type="dcterms:W3CDTF">2020-12-19T03:09:08Z</dcterms:modified>
</cp:coreProperties>
</file>