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0" windowWidth="19440" windowHeight="11625" activeTab="1"/>
  </bookViews>
  <sheets>
    <sheet name="최종" sheetId="4" r:id="rId1"/>
    <sheet name="대상자별지내역" sheetId="9" r:id="rId2"/>
    <sheet name="Sheet2" sheetId="2" r:id="rId3"/>
    <sheet name="Sheet3" sheetId="3" r:id="rId4"/>
  </sheets>
  <definedNames>
    <definedName name="_xlnm._FilterDatabase" localSheetId="1" hidden="1">대상자별지내역!$A$1:$M$18</definedName>
    <definedName name="_xlnm.Print_Area" localSheetId="1">대상자별지내역!$A$1:$M$17</definedName>
    <definedName name="_xlnm.Print_Titles" localSheetId="1">대상자별지내역!$3:$3</definedName>
    <definedName name="_xlnm.Print_Titles" localSheetId="0">최종!$3:$5</definedName>
  </definedNames>
  <calcPr calcId="145621"/>
</workbook>
</file>

<file path=xl/calcChain.xml><?xml version="1.0" encoding="utf-8"?>
<calcChain xmlns="http://schemas.openxmlformats.org/spreadsheetml/2006/main">
  <c r="D7" i="9" l="1"/>
  <c r="D8" i="9"/>
  <c r="D9" i="9"/>
  <c r="D10" i="9"/>
  <c r="D6" i="9"/>
  <c r="K50" i="4" l="1"/>
  <c r="L50" i="4"/>
  <c r="M50" i="4"/>
  <c r="N50" i="4"/>
  <c r="O50" i="4"/>
  <c r="P50" i="4"/>
  <c r="E50" i="4"/>
  <c r="M66" i="4"/>
  <c r="J66" i="4"/>
  <c r="J50" i="4" s="1"/>
  <c r="M92" i="4" l="1"/>
  <c r="J92" i="4"/>
  <c r="K27" i="4" l="1"/>
  <c r="L27" i="4"/>
  <c r="N27" i="4"/>
  <c r="P27" i="4"/>
  <c r="E27" i="4"/>
  <c r="M47" i="4"/>
  <c r="K67" i="4" l="1"/>
  <c r="L67" i="4"/>
  <c r="E67" i="4"/>
  <c r="O71" i="4"/>
  <c r="P71" i="4" s="1"/>
  <c r="M71" i="4"/>
  <c r="O70" i="4"/>
  <c r="P70" i="4" s="1"/>
  <c r="P67" i="4" s="1"/>
  <c r="M70" i="4"/>
  <c r="O67" i="4" l="1"/>
  <c r="K20" i="4"/>
  <c r="L20" i="4"/>
  <c r="N20" i="4"/>
  <c r="P20" i="4"/>
  <c r="E20" i="4"/>
  <c r="J24" i="4"/>
  <c r="E7" i="4" l="1"/>
  <c r="K7" i="4"/>
  <c r="L7" i="4"/>
  <c r="N7" i="4"/>
  <c r="J14" i="4"/>
  <c r="M14" i="4"/>
  <c r="O14" i="4"/>
  <c r="P14" i="4" s="1"/>
  <c r="J15" i="4"/>
  <c r="M15" i="4"/>
  <c r="O15" i="4"/>
  <c r="P15" i="4"/>
  <c r="P7" i="4" l="1"/>
  <c r="J45" i="4"/>
  <c r="M45" i="4"/>
  <c r="O45" i="4"/>
  <c r="J46" i="4"/>
  <c r="M46" i="4"/>
  <c r="O46" i="4"/>
  <c r="K5" i="9" l="1"/>
  <c r="J5" i="9"/>
  <c r="I5" i="9"/>
  <c r="H5" i="9"/>
  <c r="B5" i="9"/>
  <c r="O91" i="4" l="1"/>
  <c r="P91" i="4" s="1"/>
  <c r="M91" i="4"/>
  <c r="J91" i="4"/>
  <c r="O19" i="4" l="1"/>
  <c r="M19" i="4"/>
  <c r="J19" i="4"/>
  <c r="L16" i="4" l="1"/>
  <c r="N16" i="4"/>
  <c r="O16" i="4"/>
  <c r="P16" i="4"/>
  <c r="K16" i="4"/>
  <c r="E16" i="4"/>
  <c r="M22" i="4" l="1"/>
  <c r="J22" i="4"/>
  <c r="M13" i="4" l="1"/>
  <c r="J13" i="4"/>
  <c r="P78" i="4" l="1"/>
  <c r="P76" i="4"/>
  <c r="P74" i="4"/>
  <c r="P72" i="4"/>
  <c r="P48" i="4"/>
  <c r="P25" i="4"/>
  <c r="Q7" i="4"/>
  <c r="Q16" i="4"/>
  <c r="J23" i="4"/>
  <c r="M23" i="4"/>
  <c r="O23" i="4"/>
  <c r="K72" i="4" l="1"/>
  <c r="L72" i="4"/>
  <c r="N72" i="4"/>
  <c r="E72" i="4"/>
  <c r="O73" i="4"/>
  <c r="O72" i="4" s="1"/>
  <c r="M73" i="4"/>
  <c r="M72" i="4" s="1"/>
  <c r="Q72" i="4"/>
  <c r="Q6" i="4" s="1"/>
  <c r="J72" i="4"/>
  <c r="M12" i="4" l="1"/>
  <c r="J12" i="4"/>
  <c r="M11" i="4"/>
  <c r="J11" i="4"/>
  <c r="M10" i="4"/>
  <c r="J10" i="4"/>
  <c r="M9" i="4"/>
  <c r="J9" i="4"/>
  <c r="M90" i="4" l="1"/>
  <c r="J90" i="4"/>
  <c r="M89" i="4"/>
  <c r="J89" i="4"/>
  <c r="M88" i="4"/>
  <c r="J88" i="4"/>
  <c r="M87" i="4"/>
  <c r="J87" i="4"/>
  <c r="M86" i="4"/>
  <c r="J86" i="4"/>
  <c r="M85" i="4"/>
  <c r="J85" i="4"/>
  <c r="M84" i="4"/>
  <c r="J84" i="4"/>
  <c r="M83" i="4"/>
  <c r="J83" i="4"/>
  <c r="M82" i="4"/>
  <c r="J82" i="4"/>
  <c r="M81" i="4"/>
  <c r="J81" i="4"/>
  <c r="M80" i="4"/>
  <c r="J80" i="4"/>
  <c r="O79" i="4"/>
  <c r="M79" i="4"/>
  <c r="J79" i="4"/>
  <c r="N78" i="4"/>
  <c r="L78" i="4"/>
  <c r="K78" i="4"/>
  <c r="E78" i="4"/>
  <c r="O77" i="4"/>
  <c r="O76" i="4" s="1"/>
  <c r="M77" i="4"/>
  <c r="M76" i="4" s="1"/>
  <c r="J77" i="4"/>
  <c r="J76" i="4" s="1"/>
  <c r="N76" i="4"/>
  <c r="L76" i="4"/>
  <c r="K76" i="4"/>
  <c r="E76" i="4"/>
  <c r="O75" i="4"/>
  <c r="O74" i="4" s="1"/>
  <c r="M75" i="4"/>
  <c r="M74" i="4" s="1"/>
  <c r="J75" i="4"/>
  <c r="J74" i="4" s="1"/>
  <c r="N74" i="4"/>
  <c r="L74" i="4"/>
  <c r="K74" i="4"/>
  <c r="E74" i="4"/>
  <c r="M68" i="4"/>
  <c r="M67" i="4" s="1"/>
  <c r="J68" i="4"/>
  <c r="J67" i="4" s="1"/>
  <c r="O62" i="4"/>
  <c r="O60" i="4"/>
  <c r="M60" i="4"/>
  <c r="J60" i="4"/>
  <c r="O59" i="4"/>
  <c r="M59" i="4"/>
  <c r="J59" i="4"/>
  <c r="O58" i="4"/>
  <c r="M58" i="4"/>
  <c r="J58" i="4"/>
  <c r="M57" i="4"/>
  <c r="J57" i="4"/>
  <c r="O56" i="4"/>
  <c r="M56" i="4"/>
  <c r="J56" i="4"/>
  <c r="O55" i="4"/>
  <c r="M55" i="4"/>
  <c r="J55" i="4"/>
  <c r="M54" i="4"/>
  <c r="J54" i="4"/>
  <c r="M53" i="4"/>
  <c r="J53" i="4"/>
  <c r="O52" i="4"/>
  <c r="M52" i="4"/>
  <c r="J52" i="4"/>
  <c r="M51" i="4"/>
  <c r="J51" i="4"/>
  <c r="O48" i="4"/>
  <c r="M49" i="4"/>
  <c r="M48" i="4" s="1"/>
  <c r="J49" i="4"/>
  <c r="J48" i="4" s="1"/>
  <c r="N48" i="4"/>
  <c r="L48" i="4"/>
  <c r="K48" i="4"/>
  <c r="E48" i="4"/>
  <c r="M44" i="4"/>
  <c r="J44" i="4"/>
  <c r="M43" i="4"/>
  <c r="J43" i="4"/>
  <c r="M42" i="4"/>
  <c r="J42" i="4"/>
  <c r="M41" i="4"/>
  <c r="J41" i="4"/>
  <c r="M40" i="4"/>
  <c r="J40" i="4"/>
  <c r="M39" i="4"/>
  <c r="J39" i="4"/>
  <c r="M38" i="4"/>
  <c r="J38" i="4"/>
  <c r="M37" i="4"/>
  <c r="J37" i="4"/>
  <c r="M36" i="4"/>
  <c r="J36" i="4"/>
  <c r="M35" i="4"/>
  <c r="O35" i="4" s="1"/>
  <c r="J35" i="4"/>
  <c r="M34" i="4"/>
  <c r="J34" i="4"/>
  <c r="M33" i="4"/>
  <c r="O33" i="4" s="1"/>
  <c r="J33" i="4"/>
  <c r="M32" i="4"/>
  <c r="J32" i="4"/>
  <c r="M31" i="4"/>
  <c r="J31" i="4"/>
  <c r="M30" i="4"/>
  <c r="J30" i="4"/>
  <c r="M29" i="4"/>
  <c r="J29" i="4"/>
  <c r="M28" i="4"/>
  <c r="J28" i="4"/>
  <c r="M26" i="4"/>
  <c r="O26" i="4" s="1"/>
  <c r="J26" i="4"/>
  <c r="J25" i="4" s="1"/>
  <c r="N25" i="4"/>
  <c r="L25" i="4"/>
  <c r="K25" i="4"/>
  <c r="E25" i="4"/>
  <c r="O21" i="4"/>
  <c r="O20" i="4" s="1"/>
  <c r="M21" i="4"/>
  <c r="M20" i="4" s="1"/>
  <c r="J21" i="4"/>
  <c r="J20" i="4" s="1"/>
  <c r="M18" i="4"/>
  <c r="J18" i="4"/>
  <c r="M17" i="4"/>
  <c r="J17" i="4"/>
  <c r="O8" i="4"/>
  <c r="O7" i="4" s="1"/>
  <c r="M8" i="4"/>
  <c r="M7" i="4" s="1"/>
  <c r="J8" i="4"/>
  <c r="J7" i="4" s="1"/>
  <c r="J27" i="4" l="1"/>
  <c r="O34" i="4"/>
  <c r="O27" i="4" s="1"/>
  <c r="M27" i="4"/>
  <c r="J16" i="4"/>
  <c r="M16" i="4"/>
  <c r="L6" i="4"/>
  <c r="K6" i="4"/>
  <c r="J78" i="4"/>
  <c r="O78" i="4"/>
  <c r="M78" i="4"/>
  <c r="E6" i="4"/>
  <c r="O25" i="4"/>
  <c r="M25" i="4"/>
  <c r="O6" i="4" l="1"/>
  <c r="J6" i="4"/>
  <c r="P6" i="4"/>
  <c r="N6" i="4"/>
  <c r="M6" i="4"/>
</calcChain>
</file>

<file path=xl/comments1.xml><?xml version="1.0" encoding="utf-8"?>
<comments xmlns="http://schemas.openxmlformats.org/spreadsheetml/2006/main">
  <authors>
    <author>pc</author>
  </authors>
  <commentList>
    <comment ref="K8" authorId="0">
      <text>
        <r>
          <rPr>
            <b/>
            <sz val="18"/>
            <color indexed="81"/>
            <rFont val="Tahoma"/>
            <family val="2"/>
          </rPr>
          <t>pc:</t>
        </r>
        <r>
          <rPr>
            <sz val="18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돋움"/>
            <family val="3"/>
            <charset val="129"/>
          </rPr>
          <t>당초</t>
        </r>
        <r>
          <rPr>
            <sz val="18"/>
            <color indexed="81"/>
            <rFont val="Tahoma"/>
            <family val="2"/>
          </rPr>
          <t xml:space="preserve"> </t>
        </r>
        <r>
          <rPr>
            <sz val="18"/>
            <color indexed="81"/>
            <rFont val="돋움"/>
            <family val="3"/>
            <charset val="129"/>
          </rPr>
          <t>보조금</t>
        </r>
        <r>
          <rPr>
            <sz val="18"/>
            <color indexed="81"/>
            <rFont val="Tahoma"/>
            <family val="2"/>
          </rPr>
          <t>13,000</t>
        </r>
        <r>
          <rPr>
            <sz val="18"/>
            <color indexed="81"/>
            <rFont val="돋움"/>
            <family val="3"/>
            <charset val="129"/>
          </rPr>
          <t>에서</t>
        </r>
        <r>
          <rPr>
            <sz val="18"/>
            <color indexed="81"/>
            <rFont val="Tahoma"/>
            <family val="2"/>
          </rPr>
          <t xml:space="preserve"> </t>
        </r>
        <r>
          <rPr>
            <sz val="18"/>
            <color indexed="81"/>
            <rFont val="돋움"/>
            <family val="3"/>
            <charset val="129"/>
          </rPr>
          <t>보조금</t>
        </r>
        <r>
          <rPr>
            <sz val="18"/>
            <color indexed="81"/>
            <rFont val="Tahoma"/>
            <family val="2"/>
          </rPr>
          <t xml:space="preserve"> 20,000</t>
        </r>
        <r>
          <rPr>
            <sz val="18"/>
            <color indexed="81"/>
            <rFont val="돋움"/>
            <family val="3"/>
            <charset val="129"/>
          </rPr>
          <t>으로</t>
        </r>
        <r>
          <rPr>
            <sz val="18"/>
            <color indexed="81"/>
            <rFont val="Tahoma"/>
            <family val="2"/>
          </rPr>
          <t xml:space="preserve"> </t>
        </r>
        <r>
          <rPr>
            <sz val="18"/>
            <color indexed="81"/>
            <rFont val="돋움"/>
            <family val="3"/>
            <charset val="129"/>
          </rPr>
          <t>증액요구시</t>
        </r>
        <r>
          <rPr>
            <sz val="18"/>
            <color indexed="81"/>
            <rFont val="Tahoma"/>
            <family val="2"/>
          </rPr>
          <t xml:space="preserve"> </t>
        </r>
        <r>
          <rPr>
            <sz val="18"/>
            <color indexed="81"/>
            <rFont val="돋움"/>
            <family val="3"/>
            <charset val="129"/>
          </rPr>
          <t>예시임</t>
        </r>
      </text>
    </comment>
    <comment ref="K49" authorId="0">
      <text>
        <r>
          <rPr>
            <b/>
            <sz val="18"/>
            <color indexed="81"/>
            <rFont val="Tahoma"/>
            <family val="2"/>
          </rPr>
          <t>pc:</t>
        </r>
        <r>
          <rPr>
            <sz val="18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돋움"/>
            <family val="3"/>
            <charset val="129"/>
          </rPr>
          <t>당초</t>
        </r>
        <r>
          <rPr>
            <sz val="18"/>
            <color indexed="81"/>
            <rFont val="Tahoma"/>
            <family val="2"/>
          </rPr>
          <t xml:space="preserve"> </t>
        </r>
        <r>
          <rPr>
            <sz val="18"/>
            <color indexed="81"/>
            <rFont val="돋움"/>
            <family val="3"/>
            <charset val="129"/>
          </rPr>
          <t>보조금</t>
        </r>
        <r>
          <rPr>
            <sz val="18"/>
            <color indexed="81"/>
            <rFont val="Tahoma"/>
            <family val="2"/>
          </rPr>
          <t>13,000</t>
        </r>
        <r>
          <rPr>
            <sz val="18"/>
            <color indexed="81"/>
            <rFont val="돋움"/>
            <family val="3"/>
            <charset val="129"/>
          </rPr>
          <t>에서</t>
        </r>
        <r>
          <rPr>
            <sz val="18"/>
            <color indexed="81"/>
            <rFont val="Tahoma"/>
            <family val="2"/>
          </rPr>
          <t xml:space="preserve"> </t>
        </r>
        <r>
          <rPr>
            <sz val="18"/>
            <color indexed="81"/>
            <rFont val="돋움"/>
            <family val="3"/>
            <charset val="129"/>
          </rPr>
          <t>보조금</t>
        </r>
        <r>
          <rPr>
            <sz val="18"/>
            <color indexed="81"/>
            <rFont val="Tahoma"/>
            <family val="2"/>
          </rPr>
          <t xml:space="preserve"> 20,000</t>
        </r>
        <r>
          <rPr>
            <sz val="18"/>
            <color indexed="81"/>
            <rFont val="돋움"/>
            <family val="3"/>
            <charset val="129"/>
          </rPr>
          <t>으로</t>
        </r>
        <r>
          <rPr>
            <sz val="18"/>
            <color indexed="81"/>
            <rFont val="Tahoma"/>
            <family val="2"/>
          </rPr>
          <t xml:space="preserve"> </t>
        </r>
        <r>
          <rPr>
            <sz val="18"/>
            <color indexed="81"/>
            <rFont val="돋움"/>
            <family val="3"/>
            <charset val="129"/>
          </rPr>
          <t>증액요구시</t>
        </r>
        <r>
          <rPr>
            <sz val="18"/>
            <color indexed="81"/>
            <rFont val="Tahoma"/>
            <family val="2"/>
          </rPr>
          <t xml:space="preserve"> </t>
        </r>
        <r>
          <rPr>
            <sz val="18"/>
            <color indexed="81"/>
            <rFont val="돋움"/>
            <family val="3"/>
            <charset val="129"/>
          </rPr>
          <t>예시임</t>
        </r>
      </text>
    </comment>
    <comment ref="K77" authorId="0">
      <text>
        <r>
          <rPr>
            <b/>
            <sz val="18"/>
            <color indexed="81"/>
            <rFont val="Tahoma"/>
            <family val="2"/>
          </rPr>
          <t>pc:</t>
        </r>
        <r>
          <rPr>
            <sz val="18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돋움"/>
            <family val="3"/>
            <charset val="129"/>
          </rPr>
          <t>당초</t>
        </r>
        <r>
          <rPr>
            <sz val="18"/>
            <color indexed="81"/>
            <rFont val="Tahoma"/>
            <family val="2"/>
          </rPr>
          <t xml:space="preserve"> </t>
        </r>
        <r>
          <rPr>
            <sz val="18"/>
            <color indexed="81"/>
            <rFont val="돋움"/>
            <family val="3"/>
            <charset val="129"/>
          </rPr>
          <t>보조금</t>
        </r>
        <r>
          <rPr>
            <sz val="18"/>
            <color indexed="81"/>
            <rFont val="Tahoma"/>
            <family val="2"/>
          </rPr>
          <t>13,000</t>
        </r>
        <r>
          <rPr>
            <sz val="18"/>
            <color indexed="81"/>
            <rFont val="돋움"/>
            <family val="3"/>
            <charset val="129"/>
          </rPr>
          <t>에서</t>
        </r>
        <r>
          <rPr>
            <sz val="18"/>
            <color indexed="81"/>
            <rFont val="Tahoma"/>
            <family val="2"/>
          </rPr>
          <t xml:space="preserve"> </t>
        </r>
        <r>
          <rPr>
            <sz val="18"/>
            <color indexed="81"/>
            <rFont val="돋움"/>
            <family val="3"/>
            <charset val="129"/>
          </rPr>
          <t>보조금</t>
        </r>
        <r>
          <rPr>
            <sz val="18"/>
            <color indexed="81"/>
            <rFont val="Tahoma"/>
            <family val="2"/>
          </rPr>
          <t xml:space="preserve"> 20,000</t>
        </r>
        <r>
          <rPr>
            <sz val="18"/>
            <color indexed="81"/>
            <rFont val="돋움"/>
            <family val="3"/>
            <charset val="129"/>
          </rPr>
          <t>으로</t>
        </r>
        <r>
          <rPr>
            <sz val="18"/>
            <color indexed="81"/>
            <rFont val="Tahoma"/>
            <family val="2"/>
          </rPr>
          <t xml:space="preserve"> </t>
        </r>
        <r>
          <rPr>
            <sz val="18"/>
            <color indexed="81"/>
            <rFont val="돋움"/>
            <family val="3"/>
            <charset val="129"/>
          </rPr>
          <t>증액요구시</t>
        </r>
        <r>
          <rPr>
            <sz val="18"/>
            <color indexed="81"/>
            <rFont val="Tahoma"/>
            <family val="2"/>
          </rPr>
          <t xml:space="preserve"> </t>
        </r>
        <r>
          <rPr>
            <sz val="18"/>
            <color indexed="81"/>
            <rFont val="돋움"/>
            <family val="3"/>
            <charset val="129"/>
          </rPr>
          <t>예시임</t>
        </r>
      </text>
    </comment>
  </commentList>
</comments>
</file>

<file path=xl/comments2.xml><?xml version="1.0" encoding="utf-8"?>
<comments xmlns="http://schemas.openxmlformats.org/spreadsheetml/2006/main">
  <authors>
    <author>pc</author>
  </authors>
  <commentList>
    <comment ref="C3" authorId="0">
      <text>
        <r>
          <rPr>
            <b/>
            <sz val="22"/>
            <color indexed="81"/>
            <rFont val="Tahoma"/>
            <family val="2"/>
          </rPr>
          <t xml:space="preserve">pc:
</t>
        </r>
        <r>
          <rPr>
            <b/>
            <sz val="22"/>
            <color indexed="81"/>
            <rFont val="돋움"/>
            <family val="3"/>
            <charset val="129"/>
          </rPr>
          <t>제출형식</t>
        </r>
        <r>
          <rPr>
            <b/>
            <sz val="22"/>
            <color indexed="81"/>
            <rFont val="Tahoma"/>
            <family val="2"/>
          </rPr>
          <t xml:space="preserve"> : A4      </t>
        </r>
        <r>
          <rPr>
            <b/>
            <sz val="22"/>
            <color indexed="81"/>
            <rFont val="돋움"/>
            <family val="3"/>
            <charset val="129"/>
          </rPr>
          <t>해당부서만</t>
        </r>
        <r>
          <rPr>
            <b/>
            <sz val="22"/>
            <color indexed="81"/>
            <rFont val="Tahoma"/>
            <family val="2"/>
          </rPr>
          <t xml:space="preserve"> </t>
        </r>
        <r>
          <rPr>
            <b/>
            <sz val="22"/>
            <color indexed="81"/>
            <rFont val="돋움"/>
            <family val="3"/>
            <charset val="129"/>
          </rPr>
          <t>제출
편성심의시</t>
        </r>
        <r>
          <rPr>
            <b/>
            <sz val="22"/>
            <color indexed="81"/>
            <rFont val="Tahoma"/>
            <family val="2"/>
          </rPr>
          <t xml:space="preserve"> </t>
        </r>
        <r>
          <rPr>
            <b/>
            <sz val="22"/>
            <color indexed="81"/>
            <rFont val="돋움"/>
            <family val="3"/>
            <charset val="129"/>
          </rPr>
          <t>공모제외대상</t>
        </r>
        <r>
          <rPr>
            <b/>
            <sz val="22"/>
            <color indexed="81"/>
            <rFont val="Tahoma"/>
            <family val="2"/>
          </rPr>
          <t xml:space="preserve"> </t>
        </r>
        <r>
          <rPr>
            <b/>
            <sz val="22"/>
            <color indexed="81"/>
            <rFont val="돋움"/>
            <family val="3"/>
            <charset val="129"/>
          </rPr>
          <t>사업중</t>
        </r>
        <r>
          <rPr>
            <b/>
            <sz val="22"/>
            <color indexed="81"/>
            <rFont val="Tahoma"/>
            <family val="2"/>
          </rPr>
          <t xml:space="preserve"> </t>
        </r>
        <r>
          <rPr>
            <b/>
            <sz val="22"/>
            <color indexed="81"/>
            <rFont val="돋움"/>
            <family val="3"/>
            <charset val="129"/>
          </rPr>
          <t>작성</t>
        </r>
        <r>
          <rPr>
            <b/>
            <sz val="22"/>
            <color indexed="81"/>
            <rFont val="Tahoma"/>
            <family val="2"/>
          </rPr>
          <t>(</t>
        </r>
        <r>
          <rPr>
            <b/>
            <sz val="22"/>
            <color indexed="81"/>
            <rFont val="돋움"/>
            <family val="3"/>
            <charset val="129"/>
          </rPr>
          <t>필요시</t>
        </r>
        <r>
          <rPr>
            <b/>
            <sz val="22"/>
            <color indexed="81"/>
            <rFont val="Tahoma"/>
            <family val="2"/>
          </rPr>
          <t xml:space="preserve">)
</t>
        </r>
        <r>
          <rPr>
            <b/>
            <sz val="22"/>
            <color indexed="81"/>
            <rFont val="돋움"/>
            <family val="3"/>
            <charset val="129"/>
          </rPr>
          <t xml:space="preserve">
※</t>
        </r>
        <r>
          <rPr>
            <b/>
            <sz val="22"/>
            <color indexed="81"/>
            <rFont val="Tahoma"/>
            <family val="2"/>
          </rPr>
          <t xml:space="preserve"> </t>
        </r>
        <r>
          <rPr>
            <b/>
            <sz val="22"/>
            <color indexed="81"/>
            <rFont val="돋움"/>
            <family val="3"/>
            <charset val="129"/>
          </rPr>
          <t>공모대상사업은</t>
        </r>
        <r>
          <rPr>
            <b/>
            <sz val="22"/>
            <color indexed="81"/>
            <rFont val="Tahoma"/>
            <family val="2"/>
          </rPr>
          <t xml:space="preserve"> </t>
        </r>
        <r>
          <rPr>
            <b/>
            <sz val="22"/>
            <color indexed="81"/>
            <rFont val="돋움"/>
            <family val="3"/>
            <charset val="129"/>
          </rPr>
          <t>당연히</t>
        </r>
        <r>
          <rPr>
            <b/>
            <sz val="22"/>
            <color indexed="81"/>
            <rFont val="Tahoma"/>
            <family val="2"/>
          </rPr>
          <t xml:space="preserve"> </t>
        </r>
        <r>
          <rPr>
            <b/>
            <sz val="22"/>
            <color indexed="81"/>
            <rFont val="돋움"/>
            <family val="3"/>
            <charset val="129"/>
          </rPr>
          <t>작성불필요</t>
        </r>
        <r>
          <rPr>
            <b/>
            <sz val="22"/>
            <color indexed="81"/>
            <rFont val="Tahoma"/>
            <family val="2"/>
          </rPr>
          <t>~~</t>
        </r>
      </text>
    </comment>
  </commentList>
</comments>
</file>

<file path=xl/sharedStrings.xml><?xml version="1.0" encoding="utf-8"?>
<sst xmlns="http://schemas.openxmlformats.org/spreadsheetml/2006/main" count="726" uniqueCount="407">
  <si>
    <t>2019년도 제1회 지방보조금 추경편성 심의 조서</t>
    <phoneticPr fontId="4" type="noConversion"/>
  </si>
  <si>
    <t>(단위 : 천원)</t>
    <phoneticPr fontId="4" type="noConversion"/>
  </si>
  <si>
    <t>부서명</t>
    <phoneticPr fontId="4" type="noConversion"/>
  </si>
  <si>
    <t>사업
분류</t>
    <phoneticPr fontId="4" type="noConversion"/>
  </si>
  <si>
    <t>공모여부</t>
    <phoneticPr fontId="4" type="noConversion"/>
  </si>
  <si>
    <t>보 조 사 업 명</t>
    <phoneticPr fontId="4" type="noConversion"/>
  </si>
  <si>
    <t>보 조 사 업 자</t>
    <phoneticPr fontId="4" type="noConversion"/>
  </si>
  <si>
    <t>과목명</t>
    <phoneticPr fontId="4" type="noConversion"/>
  </si>
  <si>
    <t>사 업 내 용</t>
    <phoneticPr fontId="4" type="noConversion"/>
  </si>
  <si>
    <t>19년도 제1회 추경 신청액</t>
    <phoneticPr fontId="4" type="noConversion"/>
  </si>
  <si>
    <t>검토조정액</t>
    <phoneticPr fontId="4" type="noConversion"/>
  </si>
  <si>
    <t>심의조정액</t>
    <phoneticPr fontId="4" type="noConversion"/>
  </si>
  <si>
    <t>구분</t>
    <phoneticPr fontId="4" type="noConversion"/>
  </si>
  <si>
    <t>유형</t>
    <phoneticPr fontId="4" type="noConversion"/>
  </si>
  <si>
    <t>계</t>
    <phoneticPr fontId="4" type="noConversion"/>
  </si>
  <si>
    <t>보조금</t>
    <phoneticPr fontId="4" type="noConversion"/>
  </si>
  <si>
    <t>자부담</t>
    <phoneticPr fontId="4" type="noConversion"/>
  </si>
  <si>
    <t>1차(해당부서)</t>
    <phoneticPr fontId="4" type="noConversion"/>
  </si>
  <si>
    <t>2차(예산부서)</t>
    <phoneticPr fontId="4" type="noConversion"/>
  </si>
  <si>
    <t>3차(위원회)</t>
    <phoneticPr fontId="4" type="noConversion"/>
  </si>
  <si>
    <t>경정액</t>
    <phoneticPr fontId="4" type="noConversion"/>
  </si>
  <si>
    <t>기정액</t>
    <phoneticPr fontId="4" type="noConversion"/>
  </si>
  <si>
    <t>증감액</t>
    <phoneticPr fontId="4" type="noConversion"/>
  </si>
  <si>
    <t>총계</t>
    <phoneticPr fontId="4" type="noConversion"/>
  </si>
  <si>
    <t>주민복지실</t>
    <phoneticPr fontId="4" type="noConversion"/>
  </si>
  <si>
    <t>자체</t>
    <phoneticPr fontId="4" type="noConversion"/>
  </si>
  <si>
    <t>공모제외</t>
    <phoneticPr fontId="4" type="noConversion"/>
  </si>
  <si>
    <t>유형4</t>
    <phoneticPr fontId="4" type="noConversion"/>
  </si>
  <si>
    <t>월남전참전자회 예천군지회</t>
    <phoneticPr fontId="4" type="noConversion"/>
  </si>
  <si>
    <t>민간경상사업보조</t>
    <phoneticPr fontId="4" type="noConversion"/>
  </si>
  <si>
    <t>총무과 소계</t>
    <phoneticPr fontId="4" type="noConversion"/>
  </si>
  <si>
    <t>총무과</t>
    <phoneticPr fontId="4" type="noConversion"/>
  </si>
  <si>
    <t>보조</t>
    <phoneticPr fontId="4" type="noConversion"/>
  </si>
  <si>
    <t>유형2</t>
    <phoneticPr fontId="4" type="noConversion"/>
  </si>
  <si>
    <t>금당실정보화마을 운영위원장</t>
    <phoneticPr fontId="4" type="noConversion"/>
  </si>
  <si>
    <t>민간단체법정운영비보조</t>
    <phoneticPr fontId="4" type="noConversion"/>
  </si>
  <si>
    <t>장애유형별 맞춤형 평생교육 지원사업</t>
    <phoneticPr fontId="4" type="noConversion"/>
  </si>
  <si>
    <t>예천군장애인생활이동지원센터
예천군수어통역센터, 한국교통장애인협회예천군지회, 경북지체장애인협회예천군지회, 예천군지적장애인자립지원센터</t>
    <phoneticPr fontId="4" type="noConversion"/>
  </si>
  <si>
    <t>새마을경제과 소계</t>
    <phoneticPr fontId="4" type="noConversion"/>
  </si>
  <si>
    <t>새마을경제과</t>
    <phoneticPr fontId="4" type="noConversion"/>
  </si>
  <si>
    <t>바르게살기운동 
국민화합전진대회 지원</t>
    <phoneticPr fontId="4" type="noConversion"/>
  </si>
  <si>
    <t>민간행사사업보조</t>
    <phoneticPr fontId="4" type="noConversion"/>
  </si>
  <si>
    <t>경상북도-전라북도 영.호남 화합 
전진대회 32,000,000원 * 1식</t>
    <phoneticPr fontId="4" type="noConversion"/>
  </si>
  <si>
    <t>자체</t>
  </si>
  <si>
    <t>공모대상</t>
  </si>
  <si>
    <t>공모대상</t>
    <phoneticPr fontId="4" type="noConversion"/>
  </si>
  <si>
    <t>민간경상사업보조</t>
  </si>
  <si>
    <t>종합민원과 소계</t>
    <phoneticPr fontId="4" type="noConversion"/>
  </si>
  <si>
    <t>종합민원과</t>
    <phoneticPr fontId="4" type="noConversion"/>
  </si>
  <si>
    <t>미용 아카데미 운영</t>
    <phoneticPr fontId="4" type="noConversion"/>
  </si>
  <si>
    <t>미용 아카데미 운영 * 1식</t>
    <phoneticPr fontId="4" type="noConversion"/>
  </si>
  <si>
    <t>문화관광과 소계</t>
    <phoneticPr fontId="4" type="noConversion"/>
  </si>
  <si>
    <t>문화관광과</t>
    <phoneticPr fontId="4" type="noConversion"/>
  </si>
  <si>
    <t>유형4</t>
  </si>
  <si>
    <t>한국예총예천지회 활성화 사업</t>
    <phoneticPr fontId="4" type="noConversion"/>
  </si>
  <si>
    <t>(사)한국예총예천지회</t>
    <phoneticPr fontId="4" type="noConversion"/>
  </si>
  <si>
    <t>예총 활성화사업 1식</t>
    <phoneticPr fontId="4" type="noConversion"/>
  </si>
  <si>
    <t>정간공 약포 정탁선생 탄신 493주년 기념사업 지원</t>
    <phoneticPr fontId="4" type="noConversion"/>
  </si>
  <si>
    <t>정간공약포정(탁)선생기념사업회</t>
    <phoneticPr fontId="4" type="noConversion"/>
  </si>
  <si>
    <t>기념사업 1식</t>
    <phoneticPr fontId="4" type="noConversion"/>
  </si>
  <si>
    <t>한내 책자 발간 지원</t>
    <phoneticPr fontId="4" type="noConversion"/>
  </si>
  <si>
    <t>(사)민족예술단체총연합예천지부
(한내글모임)</t>
    <phoneticPr fontId="4" type="noConversion"/>
  </si>
  <si>
    <t>5,000원 * 1,000부</t>
    <phoneticPr fontId="4" type="noConversion"/>
  </si>
  <si>
    <t>삼강주막 상설공연장 운영</t>
    <phoneticPr fontId="4" type="noConversion"/>
  </si>
  <si>
    <t>민간행사사업보조</t>
  </si>
  <si>
    <t>상설공연 1식</t>
    <phoneticPr fontId="4" type="noConversion"/>
  </si>
  <si>
    <t>제27회 예천아리랑제 지원</t>
    <phoneticPr fontId="4" type="noConversion"/>
  </si>
  <si>
    <t>(사)민족예술단체총연합예천지부</t>
    <phoneticPr fontId="4" type="noConversion"/>
  </si>
  <si>
    <t>예천아리랑제
(풍물굿, 도남백일장 등) 개최</t>
    <phoneticPr fontId="4" type="noConversion"/>
  </si>
  <si>
    <t>예천유학사 책자 발간</t>
    <phoneticPr fontId="4" type="noConversion"/>
  </si>
  <si>
    <t>예천문화원</t>
    <phoneticPr fontId="4" type="noConversion"/>
  </si>
  <si>
    <t>20,000원 * 300부</t>
    <phoneticPr fontId="4" type="noConversion"/>
  </si>
  <si>
    <t>예천의효열 책자 발간</t>
    <phoneticPr fontId="4" type="noConversion"/>
  </si>
  <si>
    <t>20,000원 * 200부</t>
    <phoneticPr fontId="4" type="noConversion"/>
  </si>
  <si>
    <t>예천 지명유래 책자 발간</t>
    <phoneticPr fontId="4" type="noConversion"/>
  </si>
  <si>
    <t>22,000원 * 200부</t>
    <phoneticPr fontId="4" type="noConversion"/>
  </si>
  <si>
    <t>우리 민요활동 지원</t>
    <phoneticPr fontId="4" type="noConversion"/>
  </si>
  <si>
    <t>우리민요 활동 지원 2식</t>
    <phoneticPr fontId="4" type="noConversion"/>
  </si>
  <si>
    <t>금당실마을 초가지붕이기 지원</t>
    <phoneticPr fontId="4" type="noConversion"/>
  </si>
  <si>
    <t>금당실전통마을보존회</t>
    <phoneticPr fontId="4" type="noConversion"/>
  </si>
  <si>
    <t>민간자본자업보조</t>
  </si>
  <si>
    <t>초가 지붕 26동 이엉 이기</t>
    <phoneticPr fontId="4" type="noConversion"/>
  </si>
  <si>
    <t>어르신 노래자랑</t>
    <phoneticPr fontId="4" type="noConversion"/>
  </si>
  <si>
    <t>(사)한국연예예술인협회 예천지부</t>
    <phoneticPr fontId="4" type="noConversion"/>
  </si>
  <si>
    <t>어르신 노래자랑 1식</t>
    <phoneticPr fontId="4" type="noConversion"/>
  </si>
  <si>
    <t>예천문화원 지역주도형 청년일자리 지원</t>
    <phoneticPr fontId="4" type="noConversion"/>
  </si>
  <si>
    <t>청년 일자리 제공 2명</t>
    <phoneticPr fontId="4" type="noConversion"/>
  </si>
  <si>
    <t>유형2</t>
  </si>
  <si>
    <t>삼강주막 나루터축제</t>
    <phoneticPr fontId="4" type="noConversion"/>
  </si>
  <si>
    <t>세계유교문화재단</t>
    <phoneticPr fontId="4" type="noConversion"/>
  </si>
  <si>
    <t>도지정축제선정으로 사업비 지원</t>
    <phoneticPr fontId="4" type="noConversion"/>
  </si>
  <si>
    <t>대표축제 얼라이언스 프로그램 운영</t>
    <phoneticPr fontId="4" type="noConversion"/>
  </si>
  <si>
    <t>경북관광개발공사</t>
    <phoneticPr fontId="4" type="noConversion"/>
  </si>
  <si>
    <t>도내23개시군 지역축제 상호방문</t>
    <phoneticPr fontId="4" type="noConversion"/>
  </si>
  <si>
    <t>청룡사</t>
    <phoneticPr fontId="4" type="noConversion"/>
  </si>
  <si>
    <t>예천 용문사 대장전 응진전 보수</t>
    <phoneticPr fontId="4" type="noConversion"/>
  </si>
  <si>
    <t>용문사</t>
    <phoneticPr fontId="4" type="noConversion"/>
  </si>
  <si>
    <t>용문사 대장전 응진전 보수</t>
    <phoneticPr fontId="4" type="noConversion"/>
  </si>
  <si>
    <t>예천 청룡사 삼성각 보수 및 축대정비</t>
    <phoneticPr fontId="4" type="noConversion"/>
  </si>
  <si>
    <t>청룡사 삼성각 보수 및 축대정비</t>
    <phoneticPr fontId="4" type="noConversion"/>
  </si>
  <si>
    <t>환경관리과</t>
    <phoneticPr fontId="4" type="noConversion"/>
  </si>
  <si>
    <t>보조</t>
  </si>
  <si>
    <t>야생동물 피해예방시설 설치 지원사업</t>
    <phoneticPr fontId="4" type="noConversion"/>
  </si>
  <si>
    <t>민간자본사업보조</t>
    <phoneticPr fontId="4" type="noConversion"/>
  </si>
  <si>
    <t>경정 399,000,000원 * 1식</t>
    <phoneticPr fontId="4" type="noConversion"/>
  </si>
  <si>
    <t>농정과 소계</t>
    <phoneticPr fontId="4" type="noConversion"/>
  </si>
  <si>
    <t>농정과</t>
    <phoneticPr fontId="4" type="noConversion"/>
  </si>
  <si>
    <t>결혼이민자농가 소득증진 지원사업</t>
    <phoneticPr fontId="4" type="noConversion"/>
  </si>
  <si>
    <t>결혼이민자농가</t>
    <phoneticPr fontId="4" type="noConversion"/>
  </si>
  <si>
    <t>10,000,000원 * 8명 * 80%</t>
    <phoneticPr fontId="4" type="noConversion"/>
  </si>
  <si>
    <t>곡물건조기(대형) 지원</t>
    <phoneticPr fontId="4" type="noConversion"/>
  </si>
  <si>
    <t>관내 농업인</t>
    <phoneticPr fontId="4" type="noConversion"/>
  </si>
  <si>
    <t>10,000,000원 * 30대 * 50%</t>
    <phoneticPr fontId="4" type="noConversion"/>
  </si>
  <si>
    <t>신선농산물 수출 물류비 지원</t>
    <phoneticPr fontId="4" type="noConversion"/>
  </si>
  <si>
    <t>신선농산물 수출업체 및 농가</t>
  </si>
  <si>
    <t>116,000,000원 * 1식</t>
    <phoneticPr fontId="4" type="noConversion"/>
  </si>
  <si>
    <t>농산물 해외수출 홍보지원</t>
  </si>
  <si>
    <t>해외홍보행사 가능업체</t>
    <phoneticPr fontId="4" type="noConversion"/>
  </si>
  <si>
    <t>25,000,000원 * 3회</t>
    <phoneticPr fontId="4" type="noConversion"/>
  </si>
  <si>
    <t>수출단지 지게차 구입 지원</t>
  </si>
  <si>
    <t>단호박 수출단지</t>
    <phoneticPr fontId="4" type="noConversion"/>
  </si>
  <si>
    <t>30,000,000원 * 1대 * 50%</t>
    <phoneticPr fontId="4" type="noConversion"/>
  </si>
  <si>
    <t>스틱꿀 제조기 지원</t>
  </si>
  <si>
    <t>벌꿀생산작목반</t>
    <phoneticPr fontId="4" type="noConversion"/>
  </si>
  <si>
    <t>18,000,000원 * 1대 * 50%</t>
    <phoneticPr fontId="4" type="noConversion"/>
  </si>
  <si>
    <t>우수농특산물 포장재 개선 지원</t>
  </si>
  <si>
    <t>5,000,000원 * 480개소 * 50%</t>
    <phoneticPr fontId="4" type="noConversion"/>
  </si>
  <si>
    <t>농업6차산업 활성화 대책 지원사업</t>
    <phoneticPr fontId="4" type="noConversion"/>
  </si>
  <si>
    <t>관내 농업법인</t>
    <phoneticPr fontId="4" type="noConversion"/>
  </si>
  <si>
    <t>3,000,000원 * 15개소 * 90%</t>
    <phoneticPr fontId="4" type="noConversion"/>
  </si>
  <si>
    <t>청년창업형 후계자 지원</t>
    <phoneticPr fontId="4" type="noConversion"/>
  </si>
  <si>
    <t>만19세 ~ 만40세이하 청년농업인, 후계 농업인</t>
    <phoneticPr fontId="4" type="noConversion"/>
  </si>
  <si>
    <t>3,600,000원 * 5명 * 100%</t>
    <phoneticPr fontId="4" type="noConversion"/>
  </si>
  <si>
    <t>아로니아 과원정비지원</t>
    <phoneticPr fontId="4" type="noConversion"/>
  </si>
  <si>
    <t>아로니아 재배 농업인</t>
    <phoneticPr fontId="4" type="noConversion"/>
  </si>
  <si>
    <t>38,307,000원 * 1식</t>
    <phoneticPr fontId="4" type="noConversion"/>
  </si>
  <si>
    <t>농정과</t>
  </si>
  <si>
    <t>소형 이동식 저온저장고 지원</t>
  </si>
  <si>
    <t>원예특용작물 재배 농업인</t>
  </si>
  <si>
    <t>민간자본사업보조</t>
  </si>
  <si>
    <t>6,000,000원 * 220동 * 50%</t>
  </si>
  <si>
    <t>대도시 농특산물 판매장 시설개선 지원</t>
    <phoneticPr fontId="4" type="noConversion"/>
  </si>
  <si>
    <t>대도시판매장 운영자</t>
    <phoneticPr fontId="4" type="noConversion"/>
  </si>
  <si>
    <t>50,000,000원 * 1식 * 50%</t>
    <phoneticPr fontId="4" type="noConversion"/>
  </si>
  <si>
    <t>산림축산과 소계</t>
    <phoneticPr fontId="4" type="noConversion"/>
  </si>
  <si>
    <t>산림축산과</t>
    <phoneticPr fontId="4" type="noConversion"/>
  </si>
  <si>
    <t>임산물 소득지원</t>
    <phoneticPr fontId="4" type="noConversion"/>
  </si>
  <si>
    <t>예천군 관내 임가</t>
    <phoneticPr fontId="4" type="noConversion"/>
  </si>
  <si>
    <t>축산분뇨 처리용 톱밥 지원</t>
  </si>
  <si>
    <t>예천군 관내 축산농가</t>
    <phoneticPr fontId="4" type="noConversion"/>
  </si>
  <si>
    <t>3,000원 * 70,000포 * 50%</t>
  </si>
  <si>
    <t>건축과 소계</t>
    <phoneticPr fontId="4" type="noConversion"/>
  </si>
  <si>
    <t>건축과</t>
    <phoneticPr fontId="4" type="noConversion"/>
  </si>
  <si>
    <t>한옥건립 지원사업</t>
    <phoneticPr fontId="4" type="noConversion"/>
  </si>
  <si>
    <t>한옥건립지원사업 신청자</t>
    <phoneticPr fontId="4" type="noConversion"/>
  </si>
  <si>
    <t>안전재난과 소계</t>
    <phoneticPr fontId="4" type="noConversion"/>
  </si>
  <si>
    <t>안전재난과</t>
    <phoneticPr fontId="4" type="noConversion"/>
  </si>
  <si>
    <t>예비군 차량 이동로 및 주차장 포장</t>
    <phoneticPr fontId="4" type="noConversion"/>
  </si>
  <si>
    <t>제3260부대 2대대장</t>
    <phoneticPr fontId="4" type="noConversion"/>
  </si>
  <si>
    <t>예비군육성지원자본보조</t>
    <phoneticPr fontId="4" type="noConversion"/>
  </si>
  <si>
    <r>
      <t xml:space="preserve">
사업 내용 : 콘크리트 포장 1식       
사  업  량 : L=200m / A=3,300</t>
    </r>
    <r>
      <rPr>
        <sz val="16"/>
        <color rgb="FF000000"/>
        <rFont val="돋움"/>
        <family val="3"/>
        <charset val="129"/>
      </rPr>
      <t>㎡</t>
    </r>
    <r>
      <rPr>
        <sz val="16"/>
        <color rgb="FF000000"/>
        <rFont val="맑은 고딕"/>
        <family val="3"/>
        <charset val="129"/>
      </rPr>
      <t xml:space="preserve">            
사  업  비 : 90</t>
    </r>
    <r>
      <rPr>
        <sz val="16"/>
        <color rgb="FF000000"/>
        <rFont val="맑은 고딕"/>
        <family val="3"/>
        <charset val="129"/>
        <scheme val="minor"/>
      </rPr>
      <t xml:space="preserve">,000
</t>
    </r>
    <phoneticPr fontId="4" type="noConversion"/>
  </si>
  <si>
    <t>문화체육사업소 소계</t>
    <phoneticPr fontId="4" type="noConversion"/>
  </si>
  <si>
    <t>체육사업소</t>
    <phoneticPr fontId="4" type="noConversion"/>
  </si>
  <si>
    <t>한국중고양궁연맹</t>
    <phoneticPr fontId="4" type="noConversion"/>
  </si>
  <si>
    <t>110,000,000원 * 1식</t>
    <phoneticPr fontId="4" type="noConversion"/>
  </si>
  <si>
    <t>체육사업소</t>
  </si>
  <si>
    <t>공모제외</t>
  </si>
  <si>
    <t>우수선수 육성 지도자 지원</t>
  </si>
  <si>
    <t>예천군체육회</t>
  </si>
  <si>
    <t>지도자 9명 * 500천원 * 12월
(양궁 6명, 육상 3명)</t>
  </si>
  <si>
    <t>유형5</t>
  </si>
  <si>
    <t>체육회 차장 퇴직금</t>
  </si>
  <si>
    <t>민간단체법정운영비보조</t>
  </si>
  <si>
    <t>1,500천원 * 2명</t>
  </si>
  <si>
    <t>도민체전 대비 우수선수 육성 지원</t>
  </si>
  <si>
    <t>1,000천원 * 20명</t>
  </si>
  <si>
    <t>생활체육지도자 장기근속수당 지원</t>
  </si>
  <si>
    <t>생활체육지도자에 대한 장기근속
수당지급으로 직무만족도 향상 추구
 - 200,000원 * 1명 *   2개월
 - 150,000원 * 1명 * 10개월
 - 150,000원 * 1명 * 12개월
 - 150,000원 * 1명 *   2개월
 - 130,000원 * 1명 * 10개월
 - 130,000원 * 1명 * 12개월
 - 100,000원 * 1명 * 12개월
 -   70,000원 * 1명 *   3개월
 -   50,000원 * 1명 *   9개월
 -   50,000원 * 1명 * 12개월
 -   50,000원 * 1명 * 12개월
 -   50,000원 * 1명 *   7개월</t>
    <phoneticPr fontId="4" type="noConversion"/>
  </si>
  <si>
    <t>예천파크골프 활성화 사업 지원</t>
  </si>
  <si>
    <t>예천군파크골프협회</t>
  </si>
  <si>
    <t xml:space="preserve">예천파크골프활성화 사업지원을 
통한 파크골프의 저변확대 및 군민화합과 건전한 정신을 함양 추구
대회개최 및 파크골프장 관리에 
있어 비용증가로 인한 추가 증액 </t>
    <phoneticPr fontId="4" type="noConversion"/>
  </si>
  <si>
    <t>경북 종별육상선수권대회 개최 지원</t>
  </si>
  <si>
    <t>경상북도육상연맹</t>
  </si>
  <si>
    <t>경북 종별육상선수권대회 개최 지원</t>
    <phoneticPr fontId="4" type="noConversion"/>
  </si>
  <si>
    <t>해외 스포츠마케팅 추진(육상)</t>
  </si>
  <si>
    <t>예천군육상연맹</t>
  </si>
  <si>
    <t>전국 육상혼성경기 및 경보경기대회 개최 지원</t>
  </si>
  <si>
    <t>전국 육상혼성경기 및 경보경기대회 개최 지원비</t>
  </si>
  <si>
    <t>도 협회장배 축구대회 개최 지원</t>
  </si>
  <si>
    <t>예천군축구협회</t>
  </si>
  <si>
    <t>도 협회장배 축구대회 개최 지원비</t>
  </si>
  <si>
    <t>춘계 전국중ㆍ고육상대회 개최 지원</t>
  </si>
  <si>
    <t>한국중ㆍ고 육상연맹</t>
    <phoneticPr fontId="4" type="noConversion"/>
  </si>
  <si>
    <t>춘계 전국중ㆍ고육상대회 개최 지원</t>
    <phoneticPr fontId="4" type="noConversion"/>
  </si>
  <si>
    <t>제5회 예천 도효자배 전국중ㆍ고
단축마라톤대회 개최 지원비</t>
    <phoneticPr fontId="4" type="noConversion"/>
  </si>
  <si>
    <t>축구종합센터 건립 지원</t>
    <phoneticPr fontId="4" type="noConversion"/>
  </si>
  <si>
    <t>대한축구협회</t>
    <phoneticPr fontId="4" type="noConversion"/>
  </si>
  <si>
    <t>민간자본이전</t>
    <phoneticPr fontId="4" type="noConversion"/>
  </si>
  <si>
    <t>주민복지실</t>
    <phoneticPr fontId="4" type="noConversion"/>
  </si>
  <si>
    <t>자체</t>
    <phoneticPr fontId="4" type="noConversion"/>
  </si>
  <si>
    <t>경로당 신축</t>
    <phoneticPr fontId="4" type="noConversion"/>
  </si>
  <si>
    <t>관내 등록 노인회</t>
    <phoneticPr fontId="4" type="noConversion"/>
  </si>
  <si>
    <t>민간자본사업보조</t>
    <phoneticPr fontId="4" type="noConversion"/>
  </si>
  <si>
    <t>경로당 신축 3개소 
개소당 100,000천원</t>
    <phoneticPr fontId="4" type="noConversion"/>
  </si>
  <si>
    <t>주민복지실</t>
    <phoneticPr fontId="4" type="noConversion"/>
  </si>
  <si>
    <t>자체</t>
    <phoneticPr fontId="4" type="noConversion"/>
  </si>
  <si>
    <t>공모제외</t>
    <phoneticPr fontId="4" type="noConversion"/>
  </si>
  <si>
    <t>유형5</t>
    <phoneticPr fontId="4" type="noConversion"/>
  </si>
  <si>
    <t>경로당 순회 프로그램 관리지원</t>
    <phoneticPr fontId="4" type="noConversion"/>
  </si>
  <si>
    <t>대한노인회</t>
    <phoneticPr fontId="4" type="noConversion"/>
  </si>
  <si>
    <t>민간단체법정운영비보조</t>
    <phoneticPr fontId="4" type="noConversion"/>
  </si>
  <si>
    <t>주민복지실</t>
    <phoneticPr fontId="4" type="noConversion"/>
  </si>
  <si>
    <t>자체</t>
    <phoneticPr fontId="4" type="noConversion"/>
  </si>
  <si>
    <t>공모제외</t>
    <phoneticPr fontId="4" type="noConversion"/>
  </si>
  <si>
    <t>유형4</t>
    <phoneticPr fontId="4" type="noConversion"/>
  </si>
  <si>
    <t>어린이집 냉 난방비 지원</t>
    <phoneticPr fontId="4" type="noConversion"/>
  </si>
  <si>
    <t>관내 어린이집 41개소</t>
    <phoneticPr fontId="4" type="noConversion"/>
  </si>
  <si>
    <t>사회복지사업보조</t>
    <phoneticPr fontId="4" type="noConversion"/>
  </si>
  <si>
    <t>어린이집 냉난방비 지원
월 10만원, 4개월(1월,2월,7월,8월)</t>
    <phoneticPr fontId="4" type="noConversion"/>
  </si>
  <si>
    <t>주민복지실</t>
    <phoneticPr fontId="4" type="noConversion"/>
  </si>
  <si>
    <t>자체</t>
    <phoneticPr fontId="4" type="noConversion"/>
  </si>
  <si>
    <t>지역아동센터 어울림한마당지원</t>
    <phoneticPr fontId="4" type="noConversion"/>
  </si>
  <si>
    <t>지역아동센터 연합회</t>
    <phoneticPr fontId="4" type="noConversion"/>
  </si>
  <si>
    <t>사회복지사업보조</t>
    <phoneticPr fontId="4" type="noConversion"/>
  </si>
  <si>
    <t>월남전참전자회 활성화 사업 지원</t>
    <phoneticPr fontId="4" type="noConversion"/>
  </si>
  <si>
    <t xml:space="preserve">월남전참전자회 여성미망인회 활성화 사업 지원(어려운 회원 위문 및 돌봄, 환경 정비 등 </t>
    <phoneticPr fontId="4" type="noConversion"/>
  </si>
  <si>
    <t>공모대상</t>
    <phoneticPr fontId="4" type="noConversion"/>
  </si>
  <si>
    <t>건설교통과</t>
    <phoneticPr fontId="4" type="noConversion"/>
  </si>
  <si>
    <t>공모제외</t>
    <phoneticPr fontId="4" type="noConversion"/>
  </si>
  <si>
    <t>유형4</t>
    <phoneticPr fontId="4" type="noConversion"/>
  </si>
  <si>
    <t>개인택시 외 
법인택시 3개업체</t>
    <phoneticPr fontId="4" type="noConversion"/>
  </si>
  <si>
    <t>건설교통과 소계</t>
    <phoneticPr fontId="4" type="noConversion"/>
  </si>
  <si>
    <t>주민복지실 소계</t>
    <phoneticPr fontId="4" type="noConversion"/>
  </si>
  <si>
    <t>민간자본사업보조</t>
    <phoneticPr fontId="4" type="noConversion"/>
  </si>
  <si>
    <t>지원근거</t>
    <phoneticPr fontId="4" type="noConversion"/>
  </si>
  <si>
    <t>택시운행정보관리시스템 일체형 단말기 
교체</t>
    <phoneticPr fontId="4" type="noConversion"/>
  </si>
  <si>
    <r>
      <t>한국중</t>
    </r>
    <r>
      <rPr>
        <sz val="16"/>
        <color rgb="FF000000"/>
        <rFont val="맑은 고딕"/>
        <family val="3"/>
        <charset val="129"/>
      </rPr>
      <t>·</t>
    </r>
    <r>
      <rPr>
        <sz val="16"/>
        <color rgb="FF000000"/>
        <rFont val="맑은 고딕"/>
        <family val="3"/>
        <charset val="129"/>
        <scheme val="minor"/>
      </rPr>
      <t>고양궁연맹 전국양궁대회 개최 및 
한</t>
    </r>
    <r>
      <rPr>
        <sz val="16"/>
        <color rgb="FF000000"/>
        <rFont val="맑은 고딕"/>
        <family val="3"/>
        <charset val="129"/>
      </rPr>
      <t>·</t>
    </r>
    <r>
      <rPr>
        <sz val="16"/>
        <color rgb="FF000000"/>
        <rFont val="맑은 고딕"/>
        <family val="3"/>
        <charset val="129"/>
        <scheme val="minor"/>
      </rPr>
      <t>일 친선 교류전 개최 경비 지원</t>
    </r>
    <phoneticPr fontId="4" type="noConversion"/>
  </si>
  <si>
    <t>예천 용문사 영산회괘불탱 보호각 건립 
설계비</t>
    <phoneticPr fontId="4" type="noConversion"/>
  </si>
  <si>
    <t>제5회 예천 도효자배 전국중ㆍ고
단축마라톤대회 개최 지원</t>
    <phoneticPr fontId="4" type="noConversion"/>
  </si>
  <si>
    <t>예천군 참전유공자 
지원에 관한 조례 제4조4항</t>
    <phoneticPr fontId="4" type="noConversion"/>
  </si>
  <si>
    <t>예천군 경로당 지원에 관한 
조례 제5조</t>
    <phoneticPr fontId="4" type="noConversion"/>
  </si>
  <si>
    <t>아동복지증진에 관한 
조례 제5조</t>
    <phoneticPr fontId="31" type="noConversion"/>
  </si>
  <si>
    <t>예천군 아동복지증진에 관한 조례 제5조 제1항 제5호</t>
    <phoneticPr fontId="31" type="noConversion"/>
  </si>
  <si>
    <t>정보화마을 프로그램관리자 육성지원 
사업</t>
    <phoneticPr fontId="4" type="noConversion"/>
  </si>
  <si>
    <t>예천군바르게살기운동 조직육성 및 지원조례 제3조</t>
    <phoneticPr fontId="4" type="noConversion"/>
  </si>
  <si>
    <t xml:space="preserve">예천군 위생업소 지원에 관한 
조례 제3조 </t>
    <phoneticPr fontId="31" type="noConversion"/>
  </si>
  <si>
    <t>예천군 문화 · 관광 진흥 및 
지원에 관한조례 제4조</t>
    <phoneticPr fontId="31" type="noConversion"/>
  </si>
  <si>
    <t>국도비내시</t>
    <phoneticPr fontId="4" type="noConversion"/>
  </si>
  <si>
    <t>국도비내시</t>
    <phoneticPr fontId="4" type="noConversion"/>
  </si>
  <si>
    <t>국도비내시</t>
    <phoneticPr fontId="4" type="noConversion"/>
  </si>
  <si>
    <t>국도비내시</t>
    <phoneticPr fontId="4" type="noConversion"/>
  </si>
  <si>
    <t>예천군농어업육성및
지원에관한조례제7조</t>
    <phoneticPr fontId="4" type="noConversion"/>
  </si>
  <si>
    <t>농업농촌 및 식품산업 
기본법,농어업경영체 육성 및 지원에 관한 법률</t>
    <phoneticPr fontId="4" type="noConversion"/>
  </si>
  <si>
    <t>예천군 여객자동차 운수
사업 재정지원에 관한 조례 
제3조1항에 근거</t>
    <phoneticPr fontId="4" type="noConversion"/>
  </si>
  <si>
    <t>예비군 시행령 제32조</t>
    <phoneticPr fontId="4" type="noConversion"/>
  </si>
  <si>
    <t>국민체육진흥법 제14조 제1항</t>
  </si>
  <si>
    <t>국민체육진흥법 제18조 제3항</t>
  </si>
  <si>
    <t>지방재정법 제32조의2 
제4항 4호</t>
    <phoneticPr fontId="4" type="noConversion"/>
  </si>
  <si>
    <t>예천군농어업육성및
지원에관한조례제7조</t>
    <phoneticPr fontId="4" type="noConversion"/>
  </si>
  <si>
    <t>새마을경제과</t>
    <phoneticPr fontId="4" type="noConversion"/>
  </si>
  <si>
    <t>자체</t>
    <phoneticPr fontId="4" type="noConversion"/>
  </si>
  <si>
    <t>공모제외</t>
    <phoneticPr fontId="4" type="noConversion"/>
  </si>
  <si>
    <t>유형4</t>
    <phoneticPr fontId="4" type="noConversion"/>
  </si>
  <si>
    <t>민간자본사업보조</t>
    <phoneticPr fontId="4" type="noConversion"/>
  </si>
  <si>
    <t>동본리 2개 지구, 공급관 200m 매설</t>
    <phoneticPr fontId="4" type="noConversion"/>
  </si>
  <si>
    <t>환경관리과 소계</t>
    <phoneticPr fontId="4" type="noConversion"/>
  </si>
  <si>
    <t>400,000원/대 * 139대 * 70%</t>
    <phoneticPr fontId="4" type="noConversion"/>
  </si>
  <si>
    <t>자체</t>
    <phoneticPr fontId="4" type="noConversion"/>
  </si>
  <si>
    <t xml:space="preserve">관내 지역아동센터(6개소)아동 및
교직원들이 모여 체육활동을 통한 
어울림 한마당(250명) </t>
    <phoneticPr fontId="4" type="noConversion"/>
  </si>
  <si>
    <t>정보화마을 프로그램관리자 인건비등
20,312천원 * 3인</t>
    <phoneticPr fontId="4" type="noConversion"/>
  </si>
  <si>
    <t>단체별 교육 희망 장애인
70여명 대상
장애인 유형별 특색에 맞는 맞춤형 
평생교육 프로그램 운영</t>
    <phoneticPr fontId="4" type="noConversion"/>
  </si>
  <si>
    <t>경로당 운영 방법 안내 및 프로그램
관리지원(인건비 및 운영비)</t>
    <phoneticPr fontId="4" type="noConversion"/>
  </si>
  <si>
    <t>용문사 영산회괘불탱 보호각 건립 
설계비</t>
    <phoneticPr fontId="4" type="noConversion"/>
  </si>
  <si>
    <t>포장재 및 표고목(배지)구입
노후화 시설 지원</t>
    <phoneticPr fontId="4" type="noConversion"/>
  </si>
  <si>
    <t>주민복지실</t>
    <phoneticPr fontId="4" type="noConversion"/>
  </si>
  <si>
    <t>보조</t>
    <phoneticPr fontId="4" type="noConversion"/>
  </si>
  <si>
    <t>공모제외</t>
    <phoneticPr fontId="4" type="noConversion"/>
  </si>
  <si>
    <t>지역자활센터 운영비 지원</t>
    <phoneticPr fontId="4" type="noConversion"/>
  </si>
  <si>
    <t>경북예천지역자활센터</t>
    <phoneticPr fontId="4" type="noConversion"/>
  </si>
  <si>
    <t>사회복지시설법정운영비보조</t>
    <phoneticPr fontId="4" type="noConversion"/>
  </si>
  <si>
    <t>지역자활센터 운영비및 인건비 지원
(센터장 서재호, 종사자4명)</t>
    <phoneticPr fontId="4" type="noConversion"/>
  </si>
  <si>
    <t>국도비내시</t>
    <phoneticPr fontId="4" type="noConversion"/>
  </si>
  <si>
    <t>바르게살기운동예천군협의회</t>
    <phoneticPr fontId="4" type="noConversion"/>
  </si>
  <si>
    <t>도시가스 미공급지역 지원사업</t>
    <phoneticPr fontId="4" type="noConversion"/>
  </si>
  <si>
    <t>도시가스사업법 제3조 및 일반도시가스사업 허가기준 및 처리요령 개정고시(경상북도 고시 제2010-598,2010.12.27.)제3조</t>
    <phoneticPr fontId="4" type="noConversion"/>
  </si>
  <si>
    <t>㈜대성청정에너지</t>
    <phoneticPr fontId="4" type="noConversion"/>
  </si>
  <si>
    <t>새마을경제과</t>
  </si>
  <si>
    <t>공란</t>
  </si>
  <si>
    <t>소상공인 경영안정 지원</t>
    <phoneticPr fontId="4" type="noConversion"/>
  </si>
  <si>
    <t>민간자본사업보조</t>
    <phoneticPr fontId="4" type="noConversion"/>
  </si>
  <si>
    <t>사업장 시설개선 20개소</t>
    <phoneticPr fontId="4" type="noConversion"/>
  </si>
  <si>
    <t>공모대상</t>
    <phoneticPr fontId="4" type="noConversion"/>
  </si>
  <si>
    <t>소상공인지원에 관한 
조례 제3조</t>
    <phoneticPr fontId="4" type="noConversion"/>
  </si>
  <si>
    <t>총무과</t>
    <phoneticPr fontId="4" type="noConversion"/>
  </si>
  <si>
    <t>보조</t>
    <phoneticPr fontId="4" type="noConversion"/>
  </si>
  <si>
    <t>공모제외</t>
    <phoneticPr fontId="4" type="noConversion"/>
  </si>
  <si>
    <t>유형2</t>
    <phoneticPr fontId="4" type="noConversion"/>
  </si>
  <si>
    <t>금당실정보화마을 운영위원장</t>
    <phoneticPr fontId="4" type="noConversion"/>
  </si>
  <si>
    <t>민간단체법정운영비보조</t>
    <phoneticPr fontId="4" type="noConversion"/>
  </si>
  <si>
    <t xml:space="preserve">우수정보화마을 청년지도자 양성사업 </t>
    <phoneticPr fontId="4" type="noConversion"/>
  </si>
  <si>
    <t>우수정보화마을 청년지도자 
인건비 등 21,220천원 * 1인</t>
    <phoneticPr fontId="4" type="noConversion"/>
  </si>
  <si>
    <t>제6회 국무총리기 생활체육 전국시도대항 검도대회</t>
    <phoneticPr fontId="4" type="noConversion"/>
  </si>
  <si>
    <t>경상북도검도회</t>
  </si>
  <si>
    <t>국무총리기 전국검도대회 개최 지원</t>
    <phoneticPr fontId="4" type="noConversion"/>
  </si>
  <si>
    <t>보조</t>
    <phoneticPr fontId="4" type="noConversion"/>
  </si>
  <si>
    <t>공모제외</t>
    <phoneticPr fontId="4" type="noConversion"/>
  </si>
  <si>
    <t>유형2</t>
    <phoneticPr fontId="4" type="noConversion"/>
  </si>
  <si>
    <t>농업계고 졸업생 창업비용 지원</t>
    <phoneticPr fontId="4" type="noConversion"/>
  </si>
  <si>
    <t>보문면 독죽골길54 최정희외 4명</t>
    <phoneticPr fontId="4" type="noConversion"/>
  </si>
  <si>
    <t>5,000,000원 * 5명</t>
    <phoneticPr fontId="4" type="noConversion"/>
  </si>
  <si>
    <t>공모대상</t>
    <phoneticPr fontId="4" type="noConversion"/>
  </si>
  <si>
    <t>관내 농업인</t>
    <phoneticPr fontId="4" type="noConversion"/>
  </si>
  <si>
    <t>용궁순대축제 지원</t>
    <phoneticPr fontId="4" type="noConversion"/>
  </si>
  <si>
    <t>용궁순대축제추진위원회</t>
    <phoneticPr fontId="4" type="noConversion"/>
  </si>
  <si>
    <t>민간행사사업보조</t>
    <phoneticPr fontId="4" type="noConversion"/>
  </si>
  <si>
    <t>맞춤형농기계 지원(보조)</t>
    <phoneticPr fontId="4" type="noConversion"/>
  </si>
  <si>
    <t>국도비내시</t>
    <phoneticPr fontId="4" type="noConversion"/>
  </si>
  <si>
    <t>민간자본사업보조</t>
    <phoneticPr fontId="4" type="noConversion"/>
  </si>
  <si>
    <t>2,000,000원 * 260대 * 50%</t>
    <phoneticPr fontId="4" type="noConversion"/>
  </si>
  <si>
    <t>77,600,000원 * 1식</t>
    <phoneticPr fontId="4" type="noConversion"/>
  </si>
  <si>
    <t>2019년도 제1회 지방보조금 추경편성 심의 대상자내역 별지 조서</t>
    <phoneticPr fontId="4" type="noConversion"/>
  </si>
  <si>
    <t>(단위 : 천원)</t>
    <phoneticPr fontId="4" type="noConversion"/>
  </si>
  <si>
    <t>부서명</t>
    <phoneticPr fontId="4" type="noConversion"/>
  </si>
  <si>
    <t>보 조 사 업 명</t>
    <phoneticPr fontId="4" type="noConversion"/>
  </si>
  <si>
    <t>보 조 사 업 자</t>
    <phoneticPr fontId="4" type="noConversion"/>
  </si>
  <si>
    <t>과목명</t>
    <phoneticPr fontId="4" type="noConversion"/>
  </si>
  <si>
    <t>사 업 내 용</t>
    <phoneticPr fontId="4" type="noConversion"/>
  </si>
  <si>
    <t>계</t>
    <phoneticPr fontId="4" type="noConversion"/>
  </si>
  <si>
    <t>보조금</t>
    <phoneticPr fontId="4" type="noConversion"/>
  </si>
  <si>
    <t>자부담</t>
    <phoneticPr fontId="4" type="noConversion"/>
  </si>
  <si>
    <t>1차(해당부서)</t>
    <phoneticPr fontId="4" type="noConversion"/>
  </si>
  <si>
    <t>2차(예산부서)</t>
    <phoneticPr fontId="4" type="noConversion"/>
  </si>
  <si>
    <t>3차(위원회)</t>
    <phoneticPr fontId="4" type="noConversion"/>
  </si>
  <si>
    <t>주소</t>
    <phoneticPr fontId="4" type="noConversion"/>
  </si>
  <si>
    <t>성명</t>
    <phoneticPr fontId="4" type="noConversion"/>
  </si>
  <si>
    <t xml:space="preserve"> 소계</t>
    <phoneticPr fontId="4" type="noConversion"/>
  </si>
  <si>
    <t>농정과</t>
    <phoneticPr fontId="4" type="noConversion"/>
  </si>
  <si>
    <t>농업계고 졸업생 창업비용 지원</t>
    <phoneticPr fontId="4" type="noConversion"/>
  </si>
  <si>
    <t>임종석</t>
    <phoneticPr fontId="4" type="noConversion"/>
  </si>
  <si>
    <t>임민구</t>
    <phoneticPr fontId="4" type="noConversion"/>
  </si>
  <si>
    <t>윤보영</t>
    <phoneticPr fontId="4" type="noConversion"/>
  </si>
  <si>
    <t>윤대욱</t>
    <phoneticPr fontId="4" type="noConversion"/>
  </si>
  <si>
    <t>5,000,000원 * 1명</t>
    <phoneticPr fontId="4" type="noConversion"/>
  </si>
  <si>
    <t>경북선비아카데미지원</t>
    <phoneticPr fontId="4" type="noConversion"/>
  </si>
  <si>
    <t>예천문화연구회</t>
    <phoneticPr fontId="4" type="noConversion"/>
  </si>
  <si>
    <t>선비정신 및 충효사상 교육</t>
    <phoneticPr fontId="4" type="noConversion"/>
  </si>
  <si>
    <t>문화관광과</t>
    <phoneticPr fontId="4" type="noConversion"/>
  </si>
  <si>
    <t>보조</t>
    <phoneticPr fontId="4" type="noConversion"/>
  </si>
  <si>
    <t>공모제외</t>
    <phoneticPr fontId="4" type="noConversion"/>
  </si>
  <si>
    <t>유형2</t>
    <phoneticPr fontId="4" type="noConversion"/>
  </si>
  <si>
    <t>문화관광과</t>
    <phoneticPr fontId="4" type="noConversion"/>
  </si>
  <si>
    <t>보조</t>
    <phoneticPr fontId="4" type="noConversion"/>
  </si>
  <si>
    <t>공모제외</t>
    <phoneticPr fontId="4" type="noConversion"/>
  </si>
  <si>
    <t>유형2</t>
    <phoneticPr fontId="4" type="noConversion"/>
  </si>
  <si>
    <t>단샘글씨겨루기대회지원 사업</t>
    <phoneticPr fontId="4" type="noConversion"/>
  </si>
  <si>
    <t>(사)초정서예연구원</t>
    <phoneticPr fontId="4" type="noConversion"/>
  </si>
  <si>
    <t>제6회 담샘글씨겨루기 지원</t>
    <phoneticPr fontId="4" type="noConversion"/>
  </si>
  <si>
    <t>한옥 신축 : 20,000천원
한옥 수선 : 20,000천원</t>
    <phoneticPr fontId="4" type="noConversion"/>
  </si>
  <si>
    <t>주민복지실</t>
    <phoneticPr fontId="4" type="noConversion"/>
  </si>
  <si>
    <t>청년복지 행복도우미 지원</t>
    <phoneticPr fontId="4" type="noConversion"/>
  </si>
  <si>
    <t>관내 사회복지시설</t>
    <phoneticPr fontId="4" type="noConversion"/>
  </si>
  <si>
    <t>사회복지사업보조</t>
    <phoneticPr fontId="4" type="noConversion"/>
  </si>
  <si>
    <t>주민복지실</t>
    <phoneticPr fontId="4" type="noConversion"/>
  </si>
  <si>
    <t>유형4</t>
    <phoneticPr fontId="4" type="noConversion"/>
  </si>
  <si>
    <t>다문화가족범죄예방 교육 및 홍보</t>
    <phoneticPr fontId="4" type="noConversion"/>
  </si>
  <si>
    <t>예천군다문화가족지원센터</t>
    <phoneticPr fontId="4" type="noConversion"/>
  </si>
  <si>
    <t>사회복지사업보조</t>
    <phoneticPr fontId="4" type="noConversion"/>
  </si>
  <si>
    <t>관내 사회복지시설 청년복지 
행정도우미 지원
2,300천원 * 6명 * 10월</t>
    <phoneticPr fontId="4" type="noConversion"/>
  </si>
  <si>
    <t>공모대상</t>
    <phoneticPr fontId="4" type="noConversion"/>
  </si>
  <si>
    <t>보조</t>
    <phoneticPr fontId="4" type="noConversion"/>
  </si>
  <si>
    <t>공모제외</t>
    <phoneticPr fontId="4" type="noConversion"/>
  </si>
  <si>
    <t>유형2</t>
    <phoneticPr fontId="4" type="noConversion"/>
  </si>
  <si>
    <t>경북도립대학교</t>
    <phoneticPr fontId="4" type="noConversion"/>
  </si>
  <si>
    <t>민간경상사업보조</t>
    <phoneticPr fontId="4" type="noConversion"/>
  </si>
  <si>
    <t>국도비내시</t>
    <phoneticPr fontId="4" type="noConversion"/>
  </si>
  <si>
    <t>경북형 대학일자리센터 운영지원</t>
    <phoneticPr fontId="4" type="noConversion"/>
  </si>
  <si>
    <t>경북도립대학교 내에 일자리센터 
사업운영 지원</t>
    <phoneticPr fontId="4" type="noConversion"/>
  </si>
  <si>
    <t>산림축산과</t>
  </si>
  <si>
    <t>보조</t>
    <phoneticPr fontId="4" type="noConversion"/>
  </si>
  <si>
    <t>CCTV 설치 지원</t>
    <phoneticPr fontId="4" type="noConversion"/>
  </si>
  <si>
    <t>26,600,000원 * 1식 * 60%</t>
    <phoneticPr fontId="4" type="noConversion"/>
  </si>
  <si>
    <t>방역시설 설치 지원</t>
    <phoneticPr fontId="4" type="noConversion"/>
  </si>
  <si>
    <t>23,000,000원 * 1식 * 60%</t>
    <phoneticPr fontId="4" type="noConversion"/>
  </si>
  <si>
    <t>국도비내시</t>
    <phoneticPr fontId="4" type="noConversion"/>
  </si>
  <si>
    <t>국도비내시</t>
    <phoneticPr fontId="4" type="noConversion"/>
  </si>
  <si>
    <t>문화관광과</t>
    <phoneticPr fontId="4" type="noConversion"/>
  </si>
  <si>
    <t>자체</t>
    <phoneticPr fontId="4" type="noConversion"/>
  </si>
  <si>
    <t>공모대상</t>
    <phoneticPr fontId="4" type="noConversion"/>
  </si>
  <si>
    <t>2019 예천국제스마트폰영화제</t>
  </si>
  <si>
    <t>민간경상사업보조</t>
    <phoneticPr fontId="4" type="noConversion"/>
  </si>
  <si>
    <t>2019년 예천국제스마트폰영화제 
개최</t>
    <phoneticPr fontId="4" type="noConversion"/>
  </si>
  <si>
    <t>농정과</t>
    <phoneticPr fontId="4" type="noConversion"/>
  </si>
  <si>
    <t>보조</t>
    <phoneticPr fontId="4" type="noConversion"/>
  </si>
  <si>
    <t>공모제외</t>
    <phoneticPr fontId="4" type="noConversion"/>
  </si>
  <si>
    <t>유형4</t>
    <phoneticPr fontId="4" type="noConversion"/>
  </si>
  <si>
    <t>농식품가공산업육성사업 지원</t>
    <phoneticPr fontId="4" type="noConversion"/>
  </si>
  <si>
    <t>농업회사법인㈜착한농부</t>
    <phoneticPr fontId="4" type="noConversion"/>
  </si>
  <si>
    <t>민간자본보조</t>
    <phoneticPr fontId="4" type="noConversion"/>
  </si>
  <si>
    <t>75,000,000원 * 1식 * 50%</t>
    <phoneticPr fontId="4" type="noConversion"/>
  </si>
  <si>
    <t>한옥 등 건축자산의 
진흥에 관한 법률 제24조제1항</t>
    <phoneticPr fontId="4" type="noConversion"/>
  </si>
  <si>
    <t>보문면 독죽골길</t>
    <phoneticPr fontId="4" type="noConversion"/>
  </si>
  <si>
    <t xml:space="preserve">예천읍 대심3길 </t>
    <phoneticPr fontId="4" type="noConversion"/>
  </si>
  <si>
    <t xml:space="preserve">용문면 덕신리 </t>
    <phoneticPr fontId="4" type="noConversion"/>
  </si>
  <si>
    <t xml:space="preserve">예천읍 남본3길 </t>
    <phoneticPr fontId="4" type="noConversion"/>
  </si>
  <si>
    <t>예천읍 양궁로 83</t>
    <phoneticPr fontId="4" type="noConversion"/>
  </si>
  <si>
    <t>최동희</t>
    <phoneticPr fontId="4" type="noConversion"/>
  </si>
  <si>
    <t>성명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</si>
</sst>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72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0"/>
      <name val="Arial"/>
      <family val="2"/>
    </font>
    <font>
      <sz val="16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rgb="FF000000"/>
      <name val="돋움"/>
      <family val="3"/>
      <charset val="129"/>
    </font>
    <font>
      <sz val="16"/>
      <color rgb="FF000000"/>
      <name val="맑은 고딕"/>
      <family val="3"/>
      <charset val="129"/>
    </font>
    <font>
      <b/>
      <sz val="18"/>
      <color indexed="81"/>
      <name val="Tahoma"/>
      <family val="2"/>
    </font>
    <font>
      <sz val="18"/>
      <color indexed="81"/>
      <name val="Tahoma"/>
      <family val="2"/>
    </font>
    <font>
      <sz val="18"/>
      <color indexed="81"/>
      <name val="돋움"/>
      <family val="3"/>
      <charset val="129"/>
    </font>
    <font>
      <sz val="15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4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rgb="FF000000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28"/>
      <color theme="1"/>
      <name val="HY헤드라인M"/>
      <family val="1"/>
      <charset val="129"/>
    </font>
    <font>
      <b/>
      <sz val="22"/>
      <color indexed="81"/>
      <name val="Tahoma"/>
      <family val="2"/>
    </font>
    <font>
      <b/>
      <sz val="22"/>
      <color indexed="81"/>
      <name val="돋움"/>
      <family val="3"/>
      <charset val="129"/>
    </font>
    <font>
      <sz val="11"/>
      <name val="돋움"/>
      <family val="3"/>
      <charset val="129"/>
    </font>
    <font>
      <sz val="16"/>
      <color rgb="FF666666"/>
      <name val="맑은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>
      <alignment vertical="center"/>
    </xf>
    <xf numFmtId="0" fontId="21" fillId="0" borderId="0" applyNumberFormat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1" fillId="0" borderId="0" applyNumberFormat="0" applyFont="0" applyFill="0" applyBorder="0" applyAlignment="0" applyProtection="0"/>
    <xf numFmtId="41" fontId="21" fillId="0" borderId="0" applyNumberFormat="0" applyFont="0" applyFill="0" applyBorder="0" applyAlignment="0" applyProtection="0"/>
    <xf numFmtId="41" fontId="21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0" borderId="0"/>
    <xf numFmtId="0" fontId="42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0" fontId="42" fillId="0" borderId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176" fontId="16" fillId="0" borderId="2" xfId="1" applyNumberFormat="1" applyFont="1" applyBorder="1" applyAlignment="1">
      <alignment horizontal="right" vertical="center" wrapText="1"/>
    </xf>
    <xf numFmtId="41" fontId="16" fillId="0" borderId="2" xfId="1" applyFont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center" vertical="center"/>
    </xf>
    <xf numFmtId="41" fontId="17" fillId="4" borderId="2" xfId="1" applyFont="1" applyFill="1" applyBorder="1" applyAlignment="1">
      <alignment horizontal="right" vertical="center" wrapText="1"/>
    </xf>
    <xf numFmtId="41" fontId="17" fillId="0" borderId="2" xfId="1" applyFont="1" applyBorder="1" applyAlignment="1">
      <alignment horizontal="right" vertical="center" wrapText="1"/>
    </xf>
    <xf numFmtId="0" fontId="13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20" fillId="0" borderId="2" xfId="0" applyNumberFormat="1" applyFont="1" applyFill="1" applyBorder="1" applyAlignment="1">
      <alignment horizontal="left" vertical="center" wrapText="1" shrinkToFit="1"/>
    </xf>
    <xf numFmtId="0" fontId="19" fillId="0" borderId="2" xfId="0" applyNumberFormat="1" applyFont="1" applyFill="1" applyBorder="1" applyAlignment="1">
      <alignment horizontal="left" vertical="center"/>
    </xf>
    <xf numFmtId="3" fontId="22" fillId="0" borderId="2" xfId="2" applyNumberFormat="1" applyFont="1" applyFill="1" applyBorder="1" applyAlignment="1">
      <alignment horizontal="center" vertical="center" wrapText="1"/>
    </xf>
    <xf numFmtId="3" fontId="19" fillId="3" borderId="2" xfId="3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2" applyNumberFormat="1" applyFont="1" applyFill="1" applyBorder="1" applyAlignment="1">
      <alignment horizontal="left" vertical="center" shrinkToFit="1"/>
    </xf>
    <xf numFmtId="0" fontId="0" fillId="3" borderId="2" xfId="0" applyFill="1" applyBorder="1">
      <alignment vertical="center"/>
    </xf>
    <xf numFmtId="0" fontId="17" fillId="3" borderId="2" xfId="0" applyFont="1" applyFill="1" applyBorder="1" applyAlignment="1">
      <alignment horizontal="center" vertical="center"/>
    </xf>
    <xf numFmtId="0" fontId="10" fillId="3" borderId="2" xfId="0" applyFont="1" applyFill="1" applyBorder="1">
      <alignment vertical="center"/>
    </xf>
    <xf numFmtId="41" fontId="17" fillId="3" borderId="2" xfId="1" applyFont="1" applyFill="1" applyBorder="1">
      <alignment vertical="center"/>
    </xf>
    <xf numFmtId="41" fontId="13" fillId="3" borderId="2" xfId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1" fillId="0" borderId="2" xfId="0" applyFont="1" applyBorder="1" applyAlignment="1">
      <alignment horizontal="left" vertical="center" shrinkToFit="1"/>
    </xf>
    <xf numFmtId="0" fontId="11" fillId="4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9" fillId="0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41" fontId="13" fillId="0" borderId="8" xfId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10" fillId="0" borderId="2" xfId="0" applyFont="1" applyBorder="1" applyAlignment="1">
      <alignment horizontal="left" vertical="center" wrapText="1"/>
    </xf>
    <xf numFmtId="0" fontId="11" fillId="4" borderId="7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30" fillId="4" borderId="2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3" fontId="32" fillId="0" borderId="2" xfId="0" applyNumberFormat="1" applyFont="1" applyFill="1" applyBorder="1" applyAlignment="1">
      <alignment horizontal="left" vertical="center" wrapText="1"/>
    </xf>
    <xf numFmtId="0" fontId="32" fillId="0" borderId="2" xfId="0" applyNumberFormat="1" applyFont="1" applyFill="1" applyBorder="1" applyAlignment="1">
      <alignment horizontal="left" vertical="center" wrapText="1"/>
    </xf>
    <xf numFmtId="0" fontId="33" fillId="0" borderId="2" xfId="0" applyNumberFormat="1" applyFont="1" applyFill="1" applyBorder="1" applyAlignment="1">
      <alignment horizontal="justify" vertical="center" wrapText="1"/>
    </xf>
    <xf numFmtId="0" fontId="18" fillId="0" borderId="2" xfId="0" applyFont="1" applyFill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41" fontId="13" fillId="4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41" fontId="13" fillId="0" borderId="2" xfId="1" applyFont="1" applyBorder="1" applyAlignment="1">
      <alignment horizontal="right" vertical="center" wrapText="1"/>
    </xf>
    <xf numFmtId="176" fontId="13" fillId="0" borderId="2" xfId="1" applyNumberFormat="1" applyFont="1" applyBorder="1" applyAlignment="1">
      <alignment horizontal="right" vertical="center" wrapText="1"/>
    </xf>
    <xf numFmtId="41" fontId="13" fillId="4" borderId="7" xfId="1" applyFont="1" applyFill="1" applyBorder="1" applyAlignment="1">
      <alignment horizontal="right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1" fontId="34" fillId="0" borderId="2" xfId="1" applyFont="1" applyBorder="1" applyAlignment="1">
      <alignment horizontal="center" vertical="center" wrapText="1"/>
    </xf>
    <xf numFmtId="176" fontId="13" fillId="3" borderId="2" xfId="1" applyNumberFormat="1" applyFont="1" applyFill="1" applyBorder="1" applyAlignment="1">
      <alignment horizontal="right" vertical="center" wrapText="1"/>
    </xf>
    <xf numFmtId="0" fontId="0" fillId="3" borderId="0" xfId="0" applyFill="1">
      <alignment vertical="center"/>
    </xf>
    <xf numFmtId="0" fontId="19" fillId="0" borderId="2" xfId="0" applyFont="1" applyBorder="1" applyAlignment="1">
      <alignment horizontal="center" vertical="center"/>
    </xf>
    <xf numFmtId="0" fontId="35" fillId="0" borderId="0" xfId="0" applyFont="1">
      <alignment vertical="center"/>
    </xf>
    <xf numFmtId="41" fontId="13" fillId="0" borderId="3" xfId="1" applyFont="1" applyBorder="1" applyAlignment="1">
      <alignment horizontal="right" vertical="center" wrapText="1"/>
    </xf>
    <xf numFmtId="176" fontId="13" fillId="0" borderId="3" xfId="1" applyNumberFormat="1" applyFont="1" applyBorder="1" applyAlignment="1">
      <alignment horizontal="right" vertical="center" wrapText="1"/>
    </xf>
    <xf numFmtId="41" fontId="13" fillId="4" borderId="3" xfId="1" applyFont="1" applyFill="1" applyBorder="1" applyAlignment="1">
      <alignment horizontal="right" vertical="center" wrapText="1"/>
    </xf>
    <xf numFmtId="41" fontId="16" fillId="0" borderId="3" xfId="1" applyFont="1" applyBorder="1" applyAlignment="1">
      <alignment horizontal="right" vertical="center" wrapText="1"/>
    </xf>
    <xf numFmtId="41" fontId="13" fillId="4" borderId="11" xfId="1" applyFont="1" applyFill="1" applyBorder="1" applyAlignment="1">
      <alignment horizontal="right" vertical="center" wrapText="1"/>
    </xf>
    <xf numFmtId="41" fontId="17" fillId="4" borderId="3" xfId="1" applyFont="1" applyFill="1" applyBorder="1" applyAlignment="1">
      <alignment horizontal="right" vertical="center" wrapText="1"/>
    </xf>
    <xf numFmtId="41" fontId="17" fillId="0" borderId="3" xfId="1" applyFont="1" applyBorder="1" applyAlignment="1">
      <alignment horizontal="right" vertical="center" wrapText="1"/>
    </xf>
    <xf numFmtId="41" fontId="13" fillId="3" borderId="3" xfId="1" applyFont="1" applyFill="1" applyBorder="1" applyAlignment="1">
      <alignment horizontal="right" vertical="center" wrapText="1"/>
    </xf>
    <xf numFmtId="0" fontId="35" fillId="0" borderId="2" xfId="0" applyFont="1" applyBorder="1">
      <alignment vertical="center"/>
    </xf>
    <xf numFmtId="0" fontId="19" fillId="0" borderId="2" xfId="0" applyFont="1" applyBorder="1" applyAlignment="1">
      <alignment horizontal="center" vertical="center" wrapText="1"/>
    </xf>
    <xf numFmtId="0" fontId="13" fillId="0" borderId="2" xfId="1" applyNumberFormat="1" applyFont="1" applyBorder="1" applyAlignment="1">
      <alignment horizontal="right" vertical="center" wrapText="1"/>
    </xf>
    <xf numFmtId="0" fontId="13" fillId="0" borderId="3" xfId="1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9" fontId="13" fillId="0" borderId="2" xfId="5" applyFont="1" applyBorder="1" applyAlignment="1">
      <alignment horizontal="right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176" fontId="13" fillId="0" borderId="2" xfId="1" applyNumberFormat="1" applyFont="1" applyFill="1" applyBorder="1" applyAlignment="1">
      <alignment horizontal="right" vertical="center" wrapText="1"/>
    </xf>
    <xf numFmtId="41" fontId="13" fillId="0" borderId="2" xfId="1" applyFont="1" applyFill="1" applyBorder="1" applyAlignment="1">
      <alignment horizontal="right" vertical="center" wrapText="1"/>
    </xf>
    <xf numFmtId="3" fontId="36" fillId="0" borderId="2" xfId="0" applyNumberFormat="1" applyFont="1" applyBorder="1">
      <alignment vertical="center"/>
    </xf>
    <xf numFmtId="41" fontId="37" fillId="0" borderId="2" xfId="1" applyFont="1" applyFill="1" applyBorder="1" applyAlignment="1">
      <alignment horizontal="right" vertical="center" wrapText="1"/>
    </xf>
    <xf numFmtId="0" fontId="38" fillId="0" borderId="2" xfId="0" applyFont="1" applyBorder="1">
      <alignment vertical="center"/>
    </xf>
    <xf numFmtId="3" fontId="20" fillId="0" borderId="2" xfId="0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4" borderId="2" xfId="0" applyFont="1" applyFill="1" applyBorder="1" applyAlignment="1">
      <alignment vertical="center"/>
    </xf>
    <xf numFmtId="0" fontId="12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0" fillId="3" borderId="12" xfId="0" applyFont="1" applyFill="1" applyBorder="1" applyAlignment="1">
      <alignment horizontal="center" vertical="center"/>
    </xf>
    <xf numFmtId="41" fontId="11" fillId="3" borderId="2" xfId="1" applyFont="1" applyFill="1" applyBorder="1" applyAlignment="1">
      <alignment horizontal="right" vertical="center" wrapText="1"/>
    </xf>
    <xf numFmtId="41" fontId="11" fillId="3" borderId="13" xfId="1" applyFont="1" applyFill="1" applyBorder="1" applyAlignment="1">
      <alignment horizontal="right" vertical="center" wrapText="1"/>
    </xf>
    <xf numFmtId="0" fontId="10" fillId="3" borderId="0" xfId="0" applyFont="1" applyFill="1">
      <alignment vertical="center"/>
    </xf>
    <xf numFmtId="0" fontId="10" fillId="0" borderId="12" xfId="0" applyFont="1" applyBorder="1" applyAlignment="1">
      <alignment horizontal="center" vertical="center"/>
    </xf>
    <xf numFmtId="41" fontId="11" fillId="0" borderId="2" xfId="1" applyFont="1" applyBorder="1" applyAlignment="1">
      <alignment horizontal="right" vertical="center" wrapText="1"/>
    </xf>
    <xf numFmtId="41" fontId="11" fillId="0" borderId="13" xfId="1" applyFont="1" applyBorder="1" applyAlignment="1">
      <alignment horizontal="right" vertical="center" wrapText="1"/>
    </xf>
    <xf numFmtId="0" fontId="10" fillId="0" borderId="0" xfId="0" applyFont="1">
      <alignment vertical="center"/>
    </xf>
    <xf numFmtId="0" fontId="19" fillId="3" borderId="2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0" fillId="0" borderId="0" xfId="0">
      <alignment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</cellXfs>
  <cellStyles count="32">
    <cellStyle name="백분율" xfId="5" builtinId="5"/>
    <cellStyle name="쉼표 [0]" xfId="1" builtinId="6"/>
    <cellStyle name="쉼표 [0] 12" xfId="22"/>
    <cellStyle name="쉼표 [0] 14" xfId="23"/>
    <cellStyle name="쉼표 [0] 2" xfId="8"/>
    <cellStyle name="쉼표 [0] 2 2" xfId="28"/>
    <cellStyle name="쉼표 [0] 2 3" xfId="26"/>
    <cellStyle name="쉼표 [0] 2 3 2" xfId="31"/>
    <cellStyle name="쉼표 [0] 2 4" xfId="24"/>
    <cellStyle name="쉼표 [0] 3" xfId="7"/>
    <cellStyle name="쉼표 [0] 3 2" xfId="27"/>
    <cellStyle name="쉼표 [0] 4" xfId="25"/>
    <cellStyle name="표준" xfId="0" builtinId="0"/>
    <cellStyle name="표준 109" xfId="9"/>
    <cellStyle name="표준 113" xfId="10"/>
    <cellStyle name="표준 115" xfId="11"/>
    <cellStyle name="표준 116" xfId="12"/>
    <cellStyle name="표준 117" xfId="13"/>
    <cellStyle name="표준 120" xfId="14"/>
    <cellStyle name="표준 124" xfId="15"/>
    <cellStyle name="표준 126" xfId="16"/>
    <cellStyle name="표준 133" xfId="17"/>
    <cellStyle name="표준 135" xfId="18"/>
    <cellStyle name="표준 137" xfId="19"/>
    <cellStyle name="표준 2" xfId="4"/>
    <cellStyle name="표준 2 2" xfId="2"/>
    <cellStyle name="표준 2 2 2" xfId="21"/>
    <cellStyle name="표준 2 2 4" xfId="29"/>
    <cellStyle name="표준 3" xfId="3"/>
    <cellStyle name="표준 3 2" xfId="30"/>
    <cellStyle name="표준 3 3" xfId="6"/>
    <cellStyle name="표준 5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92"/>
  <sheetViews>
    <sheetView view="pageBreakPreview" zoomScale="55" zoomScaleNormal="40" zoomScaleSheetLayoutView="55" workbookViewId="0">
      <pane ySplit="5" topLeftCell="A75" activePane="bottomLeft" state="frozen"/>
      <selection pane="bottomLeft" activeCell="F75" sqref="F75"/>
    </sheetView>
  </sheetViews>
  <sheetFormatPr defaultRowHeight="16.5"/>
  <cols>
    <col min="1" max="1" width="17.125" style="58" customWidth="1"/>
    <col min="2" max="2" width="7.25" customWidth="1"/>
    <col min="3" max="3" width="13.625" customWidth="1"/>
    <col min="4" max="4" width="10.25" customWidth="1"/>
    <col min="5" max="5" width="52.625" customWidth="1"/>
    <col min="6" max="6" width="32.5" customWidth="1"/>
    <col min="7" max="7" width="44.875" style="58" customWidth="1"/>
    <col min="8" max="8" width="32.375" style="58" customWidth="1"/>
    <col min="9" max="9" width="46.75" customWidth="1"/>
    <col min="10" max="11" width="23.375" style="59" customWidth="1"/>
    <col min="12" max="13" width="23.375" style="60" customWidth="1"/>
    <col min="14" max="14" width="20.625" style="61" customWidth="1"/>
    <col min="15" max="17" width="20.625" customWidth="1"/>
  </cols>
  <sheetData>
    <row r="1" spans="1:17" ht="92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41.25">
      <c r="A2" s="1"/>
      <c r="B2" s="1"/>
      <c r="C2" s="1"/>
      <c r="D2" s="1"/>
      <c r="E2" s="2"/>
      <c r="F2" s="2"/>
      <c r="G2" s="77"/>
      <c r="H2" s="2"/>
      <c r="I2" s="2"/>
      <c r="J2" s="3"/>
      <c r="K2" s="3"/>
      <c r="L2" s="4"/>
      <c r="M2" s="4"/>
      <c r="N2" s="5"/>
      <c r="O2" s="2"/>
      <c r="P2" s="140" t="s">
        <v>1</v>
      </c>
      <c r="Q2" s="140"/>
    </row>
    <row r="3" spans="1:17" ht="26.25">
      <c r="A3" s="141" t="s">
        <v>2</v>
      </c>
      <c r="B3" s="142" t="s">
        <v>3</v>
      </c>
      <c r="C3" s="141" t="s">
        <v>4</v>
      </c>
      <c r="D3" s="141"/>
      <c r="E3" s="141" t="s">
        <v>5</v>
      </c>
      <c r="F3" s="148" t="s">
        <v>234</v>
      </c>
      <c r="G3" s="141" t="s">
        <v>6</v>
      </c>
      <c r="H3" s="141" t="s">
        <v>7</v>
      </c>
      <c r="I3" s="141" t="s">
        <v>8</v>
      </c>
      <c r="J3" s="141" t="s">
        <v>9</v>
      </c>
      <c r="K3" s="141"/>
      <c r="L3" s="141"/>
      <c r="M3" s="141"/>
      <c r="N3" s="141"/>
      <c r="O3" s="141" t="s">
        <v>10</v>
      </c>
      <c r="P3" s="141"/>
      <c r="Q3" s="6" t="s">
        <v>11</v>
      </c>
    </row>
    <row r="4" spans="1:17" ht="26.25">
      <c r="A4" s="141"/>
      <c r="B4" s="141"/>
      <c r="C4" s="141" t="s">
        <v>12</v>
      </c>
      <c r="D4" s="141" t="s">
        <v>13</v>
      </c>
      <c r="E4" s="141"/>
      <c r="F4" s="149"/>
      <c r="G4" s="141"/>
      <c r="H4" s="141"/>
      <c r="I4" s="141"/>
      <c r="J4" s="141" t="s">
        <v>14</v>
      </c>
      <c r="K4" s="141" t="s">
        <v>15</v>
      </c>
      <c r="L4" s="141"/>
      <c r="M4" s="141"/>
      <c r="N4" s="141" t="s">
        <v>16</v>
      </c>
      <c r="O4" s="141" t="s">
        <v>17</v>
      </c>
      <c r="P4" s="141" t="s">
        <v>18</v>
      </c>
      <c r="Q4" s="141" t="s">
        <v>19</v>
      </c>
    </row>
    <row r="5" spans="1:17" ht="62.25" customHeight="1">
      <c r="A5" s="141"/>
      <c r="B5" s="141"/>
      <c r="C5" s="141"/>
      <c r="D5" s="141"/>
      <c r="E5" s="141"/>
      <c r="F5" s="150"/>
      <c r="G5" s="141"/>
      <c r="H5" s="141"/>
      <c r="I5" s="141"/>
      <c r="J5" s="141"/>
      <c r="K5" s="6" t="s">
        <v>20</v>
      </c>
      <c r="L5" s="6" t="s">
        <v>21</v>
      </c>
      <c r="M5" s="6" t="s">
        <v>22</v>
      </c>
      <c r="N5" s="141"/>
      <c r="O5" s="141"/>
      <c r="P5" s="141"/>
      <c r="Q5" s="141"/>
    </row>
    <row r="6" spans="1:17" ht="72.75" customHeight="1">
      <c r="A6" s="7" t="s">
        <v>23</v>
      </c>
      <c r="B6" s="7"/>
      <c r="C6" s="7"/>
      <c r="D6" s="7"/>
      <c r="E6" s="8" t="str">
        <f>SUBTOTAL(103,E7:E92)&amp;"건"</f>
        <v>74건</v>
      </c>
      <c r="F6" s="8"/>
      <c r="G6" s="123"/>
      <c r="H6" s="8"/>
      <c r="I6" s="9"/>
      <c r="J6" s="92">
        <f t="shared" ref="J6:Q6" si="0">SUBTOTAL(9,J7:J92)</f>
        <v>25542418</v>
      </c>
      <c r="K6" s="92">
        <f t="shared" si="0"/>
        <v>21914228</v>
      </c>
      <c r="L6" s="92">
        <f t="shared" si="0"/>
        <v>2079590</v>
      </c>
      <c r="M6" s="92">
        <f t="shared" si="0"/>
        <v>19834638</v>
      </c>
      <c r="N6" s="92">
        <f t="shared" si="0"/>
        <v>3628190</v>
      </c>
      <c r="O6" s="92">
        <f t="shared" si="0"/>
        <v>19804638</v>
      </c>
      <c r="P6" s="92">
        <f t="shared" si="0"/>
        <v>18562138</v>
      </c>
      <c r="Q6" s="92">
        <f t="shared" si="0"/>
        <v>0</v>
      </c>
    </row>
    <row r="7" spans="1:17" ht="63" customHeight="1">
      <c r="A7" s="143" t="s">
        <v>232</v>
      </c>
      <c r="B7" s="143"/>
      <c r="C7" s="143"/>
      <c r="D7" s="143"/>
      <c r="E7" s="10" t="str">
        <f>SUBTOTAL(103,E8:E15)&amp;"건"</f>
        <v>8건</v>
      </c>
      <c r="F7" s="64"/>
      <c r="G7" s="112"/>
      <c r="H7" s="10"/>
      <c r="I7" s="12"/>
      <c r="J7" s="80">
        <f>SUBTOTAL(9,J8:J15)</f>
        <v>706608</v>
      </c>
      <c r="K7" s="80">
        <f t="shared" ref="K7:P7" si="1">SUBTOTAL(9,K8:K15)</f>
        <v>704608</v>
      </c>
      <c r="L7" s="80">
        <f t="shared" si="1"/>
        <v>394000</v>
      </c>
      <c r="M7" s="80">
        <f t="shared" si="1"/>
        <v>310608</v>
      </c>
      <c r="N7" s="80">
        <f t="shared" si="1"/>
        <v>2000</v>
      </c>
      <c r="O7" s="80">
        <f t="shared" si="1"/>
        <v>310608</v>
      </c>
      <c r="P7" s="80">
        <f t="shared" si="1"/>
        <v>308608</v>
      </c>
      <c r="Q7" s="80">
        <f t="shared" ref="Q7" si="2">SUBTOTAL(9,Q8:Q12)</f>
        <v>0</v>
      </c>
    </row>
    <row r="8" spans="1:17" ht="102.75" customHeight="1">
      <c r="A8" s="13" t="s">
        <v>24</v>
      </c>
      <c r="B8" s="13" t="s">
        <v>25</v>
      </c>
      <c r="C8" s="13" t="s">
        <v>26</v>
      </c>
      <c r="D8" s="14" t="s">
        <v>27</v>
      </c>
      <c r="E8" s="15" t="s">
        <v>224</v>
      </c>
      <c r="F8" s="65" t="s">
        <v>239</v>
      </c>
      <c r="G8" s="90" t="s">
        <v>28</v>
      </c>
      <c r="H8" s="15" t="s">
        <v>29</v>
      </c>
      <c r="I8" s="15" t="s">
        <v>225</v>
      </c>
      <c r="J8" s="83">
        <f>K8+N8</f>
        <v>7000</v>
      </c>
      <c r="K8" s="83">
        <v>5000</v>
      </c>
      <c r="L8" s="83">
        <v>0</v>
      </c>
      <c r="M8" s="84">
        <f>K8-L8</f>
        <v>5000</v>
      </c>
      <c r="N8" s="83">
        <v>2000</v>
      </c>
      <c r="O8" s="83">
        <f t="shared" ref="O8" si="3">K8</f>
        <v>5000</v>
      </c>
      <c r="P8" s="83">
        <v>5000</v>
      </c>
      <c r="Q8" s="83"/>
    </row>
    <row r="9" spans="1:17" ht="92.25" customHeight="1">
      <c r="A9" s="13" t="s">
        <v>198</v>
      </c>
      <c r="B9" s="13" t="s">
        <v>199</v>
      </c>
      <c r="C9" s="13" t="s">
        <v>226</v>
      </c>
      <c r="D9" s="14"/>
      <c r="E9" s="15" t="s">
        <v>200</v>
      </c>
      <c r="F9" s="71" t="s">
        <v>240</v>
      </c>
      <c r="G9" s="90" t="s">
        <v>201</v>
      </c>
      <c r="H9" s="15" t="s">
        <v>202</v>
      </c>
      <c r="I9" s="15" t="s">
        <v>203</v>
      </c>
      <c r="J9" s="83">
        <f t="shared" ref="J9:J13" si="4">K9+N9</f>
        <v>300000</v>
      </c>
      <c r="K9" s="83">
        <v>300000</v>
      </c>
      <c r="L9" s="83">
        <v>120000</v>
      </c>
      <c r="M9" s="84">
        <f t="shared" ref="M9:M13" si="5">K9-L9</f>
        <v>180000</v>
      </c>
      <c r="N9" s="83"/>
      <c r="O9" s="83">
        <v>180000</v>
      </c>
      <c r="P9" s="83">
        <v>180000</v>
      </c>
      <c r="Q9" s="83"/>
    </row>
    <row r="10" spans="1:17" ht="92.25" customHeight="1">
      <c r="A10" s="13" t="s">
        <v>204</v>
      </c>
      <c r="B10" s="13" t="s">
        <v>205</v>
      </c>
      <c r="C10" s="13" t="s">
        <v>206</v>
      </c>
      <c r="D10" s="14" t="s">
        <v>207</v>
      </c>
      <c r="E10" s="62" t="s">
        <v>208</v>
      </c>
      <c r="F10" s="71" t="s">
        <v>240</v>
      </c>
      <c r="G10" s="90" t="s">
        <v>209</v>
      </c>
      <c r="H10" s="15" t="s">
        <v>210</v>
      </c>
      <c r="I10" s="15" t="s">
        <v>271</v>
      </c>
      <c r="J10" s="83">
        <f t="shared" si="4"/>
        <v>26000</v>
      </c>
      <c r="K10" s="83">
        <v>26000</v>
      </c>
      <c r="L10" s="83">
        <v>24000</v>
      </c>
      <c r="M10" s="84">
        <f t="shared" si="5"/>
        <v>2000</v>
      </c>
      <c r="N10" s="83"/>
      <c r="O10" s="83">
        <v>2000</v>
      </c>
      <c r="P10" s="83">
        <v>0</v>
      </c>
      <c r="Q10" s="83"/>
    </row>
    <row r="11" spans="1:17" ht="92.25" customHeight="1">
      <c r="A11" s="13" t="s">
        <v>211</v>
      </c>
      <c r="B11" s="13" t="s">
        <v>212</v>
      </c>
      <c r="C11" s="13" t="s">
        <v>213</v>
      </c>
      <c r="D11" s="14" t="s">
        <v>214</v>
      </c>
      <c r="E11" s="62" t="s">
        <v>215</v>
      </c>
      <c r="F11" s="72" t="s">
        <v>241</v>
      </c>
      <c r="G11" s="90" t="s">
        <v>216</v>
      </c>
      <c r="H11" s="15" t="s">
        <v>217</v>
      </c>
      <c r="I11" s="15" t="s">
        <v>218</v>
      </c>
      <c r="J11" s="83">
        <f t="shared" si="4"/>
        <v>16400</v>
      </c>
      <c r="K11" s="83">
        <v>16400</v>
      </c>
      <c r="L11" s="83">
        <v>14800</v>
      </c>
      <c r="M11" s="84">
        <f t="shared" si="5"/>
        <v>1600</v>
      </c>
      <c r="N11" s="83"/>
      <c r="O11" s="83">
        <v>1600</v>
      </c>
      <c r="P11" s="83">
        <v>1600</v>
      </c>
      <c r="Q11" s="83"/>
    </row>
    <row r="12" spans="1:17" ht="92.25" customHeight="1">
      <c r="A12" s="13" t="s">
        <v>219</v>
      </c>
      <c r="B12" s="13" t="s">
        <v>220</v>
      </c>
      <c r="C12" s="13" t="s">
        <v>213</v>
      </c>
      <c r="D12" s="14" t="s">
        <v>214</v>
      </c>
      <c r="E12" s="62" t="s">
        <v>221</v>
      </c>
      <c r="F12" s="71" t="s">
        <v>242</v>
      </c>
      <c r="G12" s="90" t="s">
        <v>222</v>
      </c>
      <c r="H12" s="15" t="s">
        <v>223</v>
      </c>
      <c r="I12" s="15" t="s">
        <v>268</v>
      </c>
      <c r="J12" s="83">
        <f t="shared" si="4"/>
        <v>5000</v>
      </c>
      <c r="K12" s="83">
        <v>5000</v>
      </c>
      <c r="L12" s="83">
        <v>3000</v>
      </c>
      <c r="M12" s="84">
        <f t="shared" si="5"/>
        <v>2000</v>
      </c>
      <c r="N12" s="83"/>
      <c r="O12" s="83">
        <v>2000</v>
      </c>
      <c r="P12" s="97">
        <v>2000</v>
      </c>
      <c r="Q12" s="83"/>
    </row>
    <row r="13" spans="1:17" s="76" customFormat="1" ht="92.25" customHeight="1">
      <c r="A13" s="81" t="s">
        <v>274</v>
      </c>
      <c r="B13" s="81" t="s">
        <v>275</v>
      </c>
      <c r="C13" s="81" t="s">
        <v>276</v>
      </c>
      <c r="D13" s="87" t="s">
        <v>214</v>
      </c>
      <c r="E13" s="88" t="s">
        <v>277</v>
      </c>
      <c r="F13" s="82" t="s">
        <v>281</v>
      </c>
      <c r="G13" s="90" t="s">
        <v>278</v>
      </c>
      <c r="H13" s="82" t="s">
        <v>279</v>
      </c>
      <c r="I13" s="82" t="s">
        <v>280</v>
      </c>
      <c r="J13" s="83">
        <f t="shared" si="4"/>
        <v>211208</v>
      </c>
      <c r="K13" s="83">
        <v>211208</v>
      </c>
      <c r="L13" s="83">
        <v>232200</v>
      </c>
      <c r="M13" s="84">
        <f t="shared" si="5"/>
        <v>-20992</v>
      </c>
      <c r="N13" s="83">
        <v>0</v>
      </c>
      <c r="O13" s="107">
        <v>-20992</v>
      </c>
      <c r="P13" s="108">
        <v>-20992</v>
      </c>
      <c r="Q13" s="83"/>
    </row>
    <row r="14" spans="1:17" s="76" customFormat="1" ht="92.25" customHeight="1">
      <c r="A14" s="81" t="s">
        <v>358</v>
      </c>
      <c r="B14" s="81" t="s">
        <v>347</v>
      </c>
      <c r="C14" s="81" t="s">
        <v>368</v>
      </c>
      <c r="D14" s="87"/>
      <c r="E14" s="82" t="s">
        <v>359</v>
      </c>
      <c r="F14" s="82" t="s">
        <v>247</v>
      </c>
      <c r="G14" s="90" t="s">
        <v>360</v>
      </c>
      <c r="H14" s="82" t="s">
        <v>361</v>
      </c>
      <c r="I14" s="82" t="s">
        <v>367</v>
      </c>
      <c r="J14" s="83">
        <f t="shared" ref="J14:J15" si="6">K14+N14</f>
        <v>138000</v>
      </c>
      <c r="K14" s="83">
        <v>138000</v>
      </c>
      <c r="L14" s="83">
        <v>0</v>
      </c>
      <c r="M14" s="84">
        <f t="shared" ref="M14:M15" si="7">K14-L14</f>
        <v>138000</v>
      </c>
      <c r="N14" s="83"/>
      <c r="O14" s="83">
        <f>K14</f>
        <v>138000</v>
      </c>
      <c r="P14" s="83">
        <f t="shared" ref="P14:P15" si="8">O14</f>
        <v>138000</v>
      </c>
      <c r="Q14" s="83"/>
    </row>
    <row r="15" spans="1:17" s="76" customFormat="1" ht="92.25" customHeight="1">
      <c r="A15" s="81" t="s">
        <v>362</v>
      </c>
      <c r="B15" s="81" t="s">
        <v>347</v>
      </c>
      <c r="C15" s="81" t="s">
        <v>352</v>
      </c>
      <c r="D15" s="87" t="s">
        <v>363</v>
      </c>
      <c r="E15" s="88" t="s">
        <v>364</v>
      </c>
      <c r="F15" s="82" t="s">
        <v>247</v>
      </c>
      <c r="G15" s="90" t="s">
        <v>365</v>
      </c>
      <c r="H15" s="82" t="s">
        <v>366</v>
      </c>
      <c r="I15" s="88" t="s">
        <v>364</v>
      </c>
      <c r="J15" s="83">
        <f t="shared" si="6"/>
        <v>3000</v>
      </c>
      <c r="K15" s="83">
        <v>3000</v>
      </c>
      <c r="L15" s="83">
        <v>0</v>
      </c>
      <c r="M15" s="84">
        <f t="shared" si="7"/>
        <v>3000</v>
      </c>
      <c r="N15" s="83"/>
      <c r="O15" s="83">
        <f>K15</f>
        <v>3000</v>
      </c>
      <c r="P15" s="83">
        <f t="shared" si="8"/>
        <v>3000</v>
      </c>
      <c r="Q15" s="83"/>
    </row>
    <row r="16" spans="1:17" ht="63" customHeight="1">
      <c r="A16" s="143" t="s">
        <v>30</v>
      </c>
      <c r="B16" s="143"/>
      <c r="C16" s="143"/>
      <c r="D16" s="143"/>
      <c r="E16" s="11" t="str">
        <f>SUBTOTAL(103,E17:E19)&amp;"건"</f>
        <v>3건</v>
      </c>
      <c r="F16" s="111"/>
      <c r="G16" s="112"/>
      <c r="H16" s="16"/>
      <c r="I16" s="17"/>
      <c r="J16" s="80">
        <f>SUBTOTAL(9,J17:J19)</f>
        <v>114726</v>
      </c>
      <c r="K16" s="80">
        <f>SUBTOTAL(9,K17:K19)</f>
        <v>100156</v>
      </c>
      <c r="L16" s="80">
        <f t="shared" ref="L16:P16" si="9">SUBTOTAL(9,L17:L19)</f>
        <v>0</v>
      </c>
      <c r="M16" s="80">
        <f t="shared" si="9"/>
        <v>100156</v>
      </c>
      <c r="N16" s="80">
        <f t="shared" si="9"/>
        <v>14570</v>
      </c>
      <c r="O16" s="80">
        <f t="shared" si="9"/>
        <v>100156</v>
      </c>
      <c r="P16" s="80">
        <f t="shared" si="9"/>
        <v>100156</v>
      </c>
      <c r="Q16" s="80">
        <f t="shared" ref="Q16" si="10">SUBTOTAL(9,Q17:Q18)</f>
        <v>0</v>
      </c>
    </row>
    <row r="17" spans="1:17" ht="82.5" customHeight="1">
      <c r="A17" s="13" t="s">
        <v>31</v>
      </c>
      <c r="B17" s="13" t="s">
        <v>32</v>
      </c>
      <c r="C17" s="13" t="s">
        <v>26</v>
      </c>
      <c r="D17" s="13" t="s">
        <v>33</v>
      </c>
      <c r="E17" s="18" t="s">
        <v>243</v>
      </c>
      <c r="F17" s="119" t="s">
        <v>248</v>
      </c>
      <c r="G17" s="90" t="s">
        <v>34</v>
      </c>
      <c r="H17" s="15" t="s">
        <v>35</v>
      </c>
      <c r="I17" s="32" t="s">
        <v>269</v>
      </c>
      <c r="J17" s="20">
        <f>K17+N17</f>
        <v>73506</v>
      </c>
      <c r="K17" s="21">
        <v>60936</v>
      </c>
      <c r="L17" s="21">
        <v>0</v>
      </c>
      <c r="M17" s="20">
        <f t="shared" ref="M17:M19" si="11">K17-L17</f>
        <v>60936</v>
      </c>
      <c r="N17" s="21">
        <v>12570</v>
      </c>
      <c r="O17" s="21">
        <v>60936</v>
      </c>
      <c r="P17" s="100">
        <v>60936</v>
      </c>
      <c r="Q17" s="25"/>
    </row>
    <row r="18" spans="1:17" ht="171" customHeight="1">
      <c r="A18" s="13" t="s">
        <v>31</v>
      </c>
      <c r="B18" s="13" t="s">
        <v>32</v>
      </c>
      <c r="C18" s="13" t="s">
        <v>26</v>
      </c>
      <c r="D18" s="13" t="s">
        <v>27</v>
      </c>
      <c r="E18" s="15" t="s">
        <v>36</v>
      </c>
      <c r="F18" s="82" t="s">
        <v>249</v>
      </c>
      <c r="G18" s="90" t="s">
        <v>37</v>
      </c>
      <c r="H18" s="15" t="s">
        <v>29</v>
      </c>
      <c r="I18" s="15" t="s">
        <v>270</v>
      </c>
      <c r="J18" s="84">
        <f t="shared" ref="J18" si="12">K18+N18</f>
        <v>20000</v>
      </c>
      <c r="K18" s="83">
        <v>20000</v>
      </c>
      <c r="L18" s="83">
        <v>0</v>
      </c>
      <c r="M18" s="84">
        <f t="shared" si="11"/>
        <v>20000</v>
      </c>
      <c r="N18" s="83">
        <v>0</v>
      </c>
      <c r="O18" s="83">
        <v>20000</v>
      </c>
      <c r="P18" s="97">
        <v>20000</v>
      </c>
      <c r="Q18" s="83"/>
    </row>
    <row r="19" spans="1:17" s="76" customFormat="1" ht="87.75" customHeight="1">
      <c r="A19" s="81" t="s">
        <v>293</v>
      </c>
      <c r="B19" s="81" t="s">
        <v>294</v>
      </c>
      <c r="C19" s="81" t="s">
        <v>295</v>
      </c>
      <c r="D19" s="81" t="s">
        <v>296</v>
      </c>
      <c r="E19" s="109" t="s">
        <v>299</v>
      </c>
      <c r="F19" s="82" t="s">
        <v>247</v>
      </c>
      <c r="G19" s="90" t="s">
        <v>297</v>
      </c>
      <c r="H19" s="82" t="s">
        <v>298</v>
      </c>
      <c r="I19" s="32" t="s">
        <v>300</v>
      </c>
      <c r="J19" s="20">
        <f>K19+N19</f>
        <v>21220</v>
      </c>
      <c r="K19" s="21">
        <v>19220</v>
      </c>
      <c r="L19" s="21"/>
      <c r="M19" s="20">
        <f t="shared" si="11"/>
        <v>19220</v>
      </c>
      <c r="N19" s="21">
        <v>2000</v>
      </c>
      <c r="O19" s="83">
        <f>K19</f>
        <v>19220</v>
      </c>
      <c r="P19" s="83">
        <v>19220</v>
      </c>
      <c r="Q19" s="83"/>
    </row>
    <row r="20" spans="1:17" ht="63" customHeight="1">
      <c r="A20" s="144" t="s">
        <v>38</v>
      </c>
      <c r="B20" s="145"/>
      <c r="C20" s="145"/>
      <c r="D20" s="146"/>
      <c r="E20" s="11" t="str">
        <f>SUBTOTAL(103,E21:E24)&amp;"건"</f>
        <v>4건</v>
      </c>
      <c r="F20" s="68"/>
      <c r="G20" s="86"/>
      <c r="H20" s="22"/>
      <c r="I20" s="23"/>
      <c r="J20" s="85">
        <f>SUBTOTAL(9,J21:J24)</f>
        <v>873700</v>
      </c>
      <c r="K20" s="85">
        <f t="shared" ref="K20:P20" si="13">SUBTOTAL(9,K21:K24)</f>
        <v>492000</v>
      </c>
      <c r="L20" s="85">
        <f t="shared" si="13"/>
        <v>200000</v>
      </c>
      <c r="M20" s="85">
        <f t="shared" si="13"/>
        <v>292000</v>
      </c>
      <c r="N20" s="85">
        <f t="shared" si="13"/>
        <v>381700</v>
      </c>
      <c r="O20" s="85">
        <f t="shared" si="13"/>
        <v>292000</v>
      </c>
      <c r="P20" s="85">
        <f t="shared" si="13"/>
        <v>285000</v>
      </c>
      <c r="Q20" s="80"/>
    </row>
    <row r="21" spans="1:17" s="96" customFormat="1" ht="99.75" customHeight="1">
      <c r="A21" s="95" t="s">
        <v>39</v>
      </c>
      <c r="B21" s="95" t="s">
        <v>25</v>
      </c>
      <c r="C21" s="95" t="s">
        <v>26</v>
      </c>
      <c r="D21" s="95" t="s">
        <v>27</v>
      </c>
      <c r="E21" s="32" t="s">
        <v>40</v>
      </c>
      <c r="F21" s="19" t="s">
        <v>244</v>
      </c>
      <c r="G21" s="106" t="s">
        <v>282</v>
      </c>
      <c r="H21" s="32" t="s">
        <v>41</v>
      </c>
      <c r="I21" s="32" t="s">
        <v>42</v>
      </c>
      <c r="J21" s="20">
        <f t="shared" ref="J21" si="14">K21+N21</f>
        <v>35700</v>
      </c>
      <c r="K21" s="21">
        <v>32000</v>
      </c>
      <c r="L21" s="21">
        <v>0</v>
      </c>
      <c r="M21" s="20">
        <f t="shared" ref="M21" si="15">K21-L21</f>
        <v>32000</v>
      </c>
      <c r="N21" s="21">
        <v>3700</v>
      </c>
      <c r="O21" s="21">
        <f>K21</f>
        <v>32000</v>
      </c>
      <c r="P21" s="100">
        <v>25000</v>
      </c>
      <c r="Q21" s="21"/>
    </row>
    <row r="22" spans="1:17" s="76" customFormat="1" ht="109.5" customHeight="1">
      <c r="A22" s="81" t="s">
        <v>286</v>
      </c>
      <c r="B22" s="81" t="s">
        <v>43</v>
      </c>
      <c r="C22" s="81" t="s">
        <v>44</v>
      </c>
      <c r="D22" s="81" t="s">
        <v>287</v>
      </c>
      <c r="E22" s="82" t="s">
        <v>288</v>
      </c>
      <c r="F22" s="82" t="s">
        <v>292</v>
      </c>
      <c r="G22" s="90" t="s">
        <v>291</v>
      </c>
      <c r="H22" s="82" t="s">
        <v>289</v>
      </c>
      <c r="I22" s="82" t="s">
        <v>290</v>
      </c>
      <c r="J22" s="84">
        <f>K22+N22</f>
        <v>700000</v>
      </c>
      <c r="K22" s="83">
        <v>350000</v>
      </c>
      <c r="L22" s="83">
        <v>200000</v>
      </c>
      <c r="M22" s="84">
        <f>K22-L22</f>
        <v>150000</v>
      </c>
      <c r="N22" s="83">
        <v>350000</v>
      </c>
      <c r="O22" s="83">
        <v>150000</v>
      </c>
      <c r="P22" s="83">
        <v>150000</v>
      </c>
      <c r="Q22" s="110"/>
    </row>
    <row r="23" spans="1:17" s="96" customFormat="1" ht="161.25" customHeight="1">
      <c r="A23" s="95" t="s">
        <v>259</v>
      </c>
      <c r="B23" s="95" t="s">
        <v>260</v>
      </c>
      <c r="C23" s="95" t="s">
        <v>261</v>
      </c>
      <c r="D23" s="95" t="s">
        <v>262</v>
      </c>
      <c r="E23" s="32" t="s">
        <v>283</v>
      </c>
      <c r="F23" s="32" t="s">
        <v>284</v>
      </c>
      <c r="G23" s="106" t="s">
        <v>285</v>
      </c>
      <c r="H23" s="32" t="s">
        <v>263</v>
      </c>
      <c r="I23" s="32" t="s">
        <v>264</v>
      </c>
      <c r="J23" s="20">
        <f t="shared" ref="J23" si="16">K23+N23</f>
        <v>38000</v>
      </c>
      <c r="K23" s="21">
        <v>30000</v>
      </c>
      <c r="L23" s="21">
        <v>0</v>
      </c>
      <c r="M23" s="20">
        <f t="shared" ref="M23" si="17">K23-L23</f>
        <v>30000</v>
      </c>
      <c r="N23" s="21">
        <v>8000</v>
      </c>
      <c r="O23" s="21">
        <f>K23</f>
        <v>30000</v>
      </c>
      <c r="P23" s="100">
        <v>30000</v>
      </c>
      <c r="Q23" s="105"/>
    </row>
    <row r="24" spans="1:17" s="96" customFormat="1" ht="109.5" customHeight="1">
      <c r="A24" s="95" t="s">
        <v>286</v>
      </c>
      <c r="B24" s="95" t="s">
        <v>369</v>
      </c>
      <c r="C24" s="95" t="s">
        <v>370</v>
      </c>
      <c r="D24" s="95" t="s">
        <v>371</v>
      </c>
      <c r="E24" s="32" t="s">
        <v>375</v>
      </c>
      <c r="F24" s="136" t="s">
        <v>374</v>
      </c>
      <c r="G24" s="106" t="s">
        <v>372</v>
      </c>
      <c r="H24" s="32" t="s">
        <v>373</v>
      </c>
      <c r="I24" s="32" t="s">
        <v>376</v>
      </c>
      <c r="J24" s="20">
        <f>K24+N24</f>
        <v>100000</v>
      </c>
      <c r="K24" s="21">
        <v>80000</v>
      </c>
      <c r="L24" s="21">
        <v>0</v>
      </c>
      <c r="M24" s="20">
        <v>80000</v>
      </c>
      <c r="N24" s="21">
        <v>20000</v>
      </c>
      <c r="O24" s="21">
        <v>80000</v>
      </c>
      <c r="P24" s="21">
        <v>80000</v>
      </c>
      <c r="Q24" s="21"/>
    </row>
    <row r="25" spans="1:17" ht="63" customHeight="1">
      <c r="A25" s="143" t="s">
        <v>47</v>
      </c>
      <c r="B25" s="143"/>
      <c r="C25" s="143"/>
      <c r="D25" s="143"/>
      <c r="E25" s="11" t="str">
        <f>SUBTOTAL(103,E26)&amp;"건"</f>
        <v>1건</v>
      </c>
      <c r="F25" s="67"/>
      <c r="G25" s="112"/>
      <c r="H25" s="16"/>
      <c r="I25" s="17"/>
      <c r="J25" s="24">
        <f t="shared" ref="J25:P25" si="18">SUBTOTAL(9,J26)</f>
        <v>15000</v>
      </c>
      <c r="K25" s="24">
        <f t="shared" si="18"/>
        <v>15000</v>
      </c>
      <c r="L25" s="24">
        <f t="shared" si="18"/>
        <v>0</v>
      </c>
      <c r="M25" s="24">
        <f t="shared" si="18"/>
        <v>15000</v>
      </c>
      <c r="N25" s="24">
        <f t="shared" si="18"/>
        <v>0</v>
      </c>
      <c r="O25" s="24">
        <f t="shared" si="18"/>
        <v>15000</v>
      </c>
      <c r="P25" s="102">
        <f t="shared" si="18"/>
        <v>0</v>
      </c>
      <c r="Q25" s="24"/>
    </row>
    <row r="26" spans="1:17" ht="116.25" customHeight="1">
      <c r="A26" s="13" t="s">
        <v>48</v>
      </c>
      <c r="B26" s="13" t="s">
        <v>25</v>
      </c>
      <c r="C26" s="13" t="s">
        <v>45</v>
      </c>
      <c r="D26" s="14"/>
      <c r="E26" s="15" t="s">
        <v>49</v>
      </c>
      <c r="F26" s="73" t="s">
        <v>245</v>
      </c>
      <c r="G26" s="87" t="s">
        <v>45</v>
      </c>
      <c r="H26" s="15" t="s">
        <v>29</v>
      </c>
      <c r="I26" s="15" t="s">
        <v>50</v>
      </c>
      <c r="J26" s="84">
        <f t="shared" ref="J26" si="19">K26+N26</f>
        <v>15000</v>
      </c>
      <c r="K26" s="83">
        <v>15000</v>
      </c>
      <c r="L26" s="83"/>
      <c r="M26" s="84">
        <f t="shared" ref="M26" si="20">K26-L26</f>
        <v>15000</v>
      </c>
      <c r="N26" s="25">
        <v>0</v>
      </c>
      <c r="O26" s="25">
        <f>M26</f>
        <v>15000</v>
      </c>
      <c r="P26" s="103">
        <v>0</v>
      </c>
      <c r="Q26" s="25"/>
    </row>
    <row r="27" spans="1:17" ht="63" customHeight="1">
      <c r="A27" s="147" t="s">
        <v>51</v>
      </c>
      <c r="B27" s="147"/>
      <c r="C27" s="147"/>
      <c r="D27" s="147"/>
      <c r="E27" s="26" t="str">
        <f>SUBTOTAL(103,E28:E47)&amp;"건"</f>
        <v>20건</v>
      </c>
      <c r="F27" s="64"/>
      <c r="G27" s="113"/>
      <c r="H27" s="27"/>
      <c r="I27" s="26"/>
      <c r="J27" s="24">
        <f>SUBTOTAL(9,J28:J47)</f>
        <v>1262007</v>
      </c>
      <c r="K27" s="24">
        <f t="shared" ref="K27:P27" si="21">SUBTOTAL(9,K28:K47)</f>
        <v>1166607</v>
      </c>
      <c r="L27" s="24">
        <f t="shared" si="21"/>
        <v>170690</v>
      </c>
      <c r="M27" s="24">
        <f t="shared" si="21"/>
        <v>995917</v>
      </c>
      <c r="N27" s="24">
        <f t="shared" si="21"/>
        <v>95400</v>
      </c>
      <c r="O27" s="24">
        <f t="shared" si="21"/>
        <v>965917</v>
      </c>
      <c r="P27" s="24">
        <f t="shared" si="21"/>
        <v>886517</v>
      </c>
      <c r="Q27" s="24"/>
    </row>
    <row r="28" spans="1:17" ht="93.75" customHeight="1">
      <c r="A28" s="13" t="s">
        <v>52</v>
      </c>
      <c r="B28" s="13" t="s">
        <v>25</v>
      </c>
      <c r="C28" s="13" t="s">
        <v>26</v>
      </c>
      <c r="D28" s="14" t="s">
        <v>53</v>
      </c>
      <c r="E28" s="28" t="s">
        <v>54</v>
      </c>
      <c r="F28" s="71" t="s">
        <v>246</v>
      </c>
      <c r="G28" s="29" t="s">
        <v>55</v>
      </c>
      <c r="H28" s="15" t="s">
        <v>46</v>
      </c>
      <c r="I28" s="15" t="s">
        <v>56</v>
      </c>
      <c r="J28" s="84">
        <f>K28+N28</f>
        <v>25000</v>
      </c>
      <c r="K28" s="83">
        <v>25000</v>
      </c>
      <c r="L28" s="83">
        <v>20000</v>
      </c>
      <c r="M28" s="84">
        <f>K28-L28</f>
        <v>5000</v>
      </c>
      <c r="N28" s="83">
        <v>0</v>
      </c>
      <c r="O28" s="83">
        <v>5000</v>
      </c>
      <c r="P28" s="97">
        <v>5000</v>
      </c>
      <c r="Q28" s="83"/>
    </row>
    <row r="29" spans="1:17" ht="93.75" customHeight="1">
      <c r="A29" s="13" t="s">
        <v>52</v>
      </c>
      <c r="B29" s="13" t="s">
        <v>25</v>
      </c>
      <c r="C29" s="13" t="s">
        <v>26</v>
      </c>
      <c r="D29" s="14" t="s">
        <v>27</v>
      </c>
      <c r="E29" s="30" t="s">
        <v>57</v>
      </c>
      <c r="F29" s="71" t="s">
        <v>246</v>
      </c>
      <c r="G29" s="29" t="s">
        <v>58</v>
      </c>
      <c r="H29" s="15" t="s">
        <v>29</v>
      </c>
      <c r="I29" s="15" t="s">
        <v>59</v>
      </c>
      <c r="J29" s="84">
        <f t="shared" ref="J29" si="22">K29+N29</f>
        <v>50000</v>
      </c>
      <c r="K29" s="83">
        <v>50000</v>
      </c>
      <c r="L29" s="83">
        <v>0</v>
      </c>
      <c r="M29" s="84">
        <f t="shared" ref="M29" si="23">K29-L29</f>
        <v>50000</v>
      </c>
      <c r="N29" s="83">
        <v>0</v>
      </c>
      <c r="O29" s="83">
        <v>50000</v>
      </c>
      <c r="P29" s="97">
        <v>30000</v>
      </c>
      <c r="Q29" s="83"/>
    </row>
    <row r="30" spans="1:17" ht="93.75" customHeight="1">
      <c r="A30" s="13" t="s">
        <v>52</v>
      </c>
      <c r="B30" s="13" t="s">
        <v>25</v>
      </c>
      <c r="C30" s="13" t="s">
        <v>26</v>
      </c>
      <c r="D30" s="14" t="s">
        <v>53</v>
      </c>
      <c r="E30" s="28" t="s">
        <v>60</v>
      </c>
      <c r="F30" s="71" t="s">
        <v>246</v>
      </c>
      <c r="G30" s="29" t="s">
        <v>61</v>
      </c>
      <c r="H30" s="15" t="s">
        <v>46</v>
      </c>
      <c r="I30" s="31" t="s">
        <v>62</v>
      </c>
      <c r="J30" s="84">
        <f>K30+N30</f>
        <v>5000</v>
      </c>
      <c r="K30" s="83">
        <v>5000</v>
      </c>
      <c r="L30" s="83">
        <v>2000</v>
      </c>
      <c r="M30" s="84">
        <f>K30-L30</f>
        <v>3000</v>
      </c>
      <c r="N30" s="83">
        <v>0</v>
      </c>
      <c r="O30" s="83">
        <v>3000</v>
      </c>
      <c r="P30" s="97">
        <v>1000</v>
      </c>
      <c r="Q30" s="83"/>
    </row>
    <row r="31" spans="1:17" ht="93.75" customHeight="1">
      <c r="A31" s="13" t="s">
        <v>52</v>
      </c>
      <c r="B31" s="13" t="s">
        <v>25</v>
      </c>
      <c r="C31" s="13" t="s">
        <v>45</v>
      </c>
      <c r="D31" s="14"/>
      <c r="E31" s="28" t="s">
        <v>63</v>
      </c>
      <c r="F31" s="71" t="s">
        <v>246</v>
      </c>
      <c r="G31" s="29" t="s">
        <v>45</v>
      </c>
      <c r="H31" s="15" t="s">
        <v>64</v>
      </c>
      <c r="I31" s="15" t="s">
        <v>65</v>
      </c>
      <c r="J31" s="84">
        <f>K31+N31</f>
        <v>50000</v>
      </c>
      <c r="K31" s="83">
        <v>50000</v>
      </c>
      <c r="L31" s="83">
        <v>0</v>
      </c>
      <c r="M31" s="84">
        <f>K31-L31</f>
        <v>50000</v>
      </c>
      <c r="N31" s="83">
        <v>0</v>
      </c>
      <c r="O31" s="83">
        <v>50000</v>
      </c>
      <c r="P31" s="97">
        <v>50000</v>
      </c>
      <c r="Q31" s="83"/>
    </row>
    <row r="32" spans="1:17" ht="93.75" customHeight="1">
      <c r="A32" s="13" t="s">
        <v>52</v>
      </c>
      <c r="B32" s="13" t="s">
        <v>25</v>
      </c>
      <c r="C32" s="13" t="s">
        <v>26</v>
      </c>
      <c r="D32" s="14" t="s">
        <v>53</v>
      </c>
      <c r="E32" s="28" t="s">
        <v>66</v>
      </c>
      <c r="F32" s="71" t="s">
        <v>246</v>
      </c>
      <c r="G32" s="29" t="s">
        <v>67</v>
      </c>
      <c r="H32" s="15" t="s">
        <v>64</v>
      </c>
      <c r="I32" s="15" t="s">
        <v>68</v>
      </c>
      <c r="J32" s="84">
        <f t="shared" ref="J32" si="24">K32+N32</f>
        <v>20000</v>
      </c>
      <c r="K32" s="83">
        <v>20000</v>
      </c>
      <c r="L32" s="83">
        <v>15000</v>
      </c>
      <c r="M32" s="84">
        <f>K32-L32</f>
        <v>5000</v>
      </c>
      <c r="N32" s="83">
        <v>0</v>
      </c>
      <c r="O32" s="83">
        <v>5000</v>
      </c>
      <c r="P32" s="97">
        <v>0</v>
      </c>
      <c r="Q32" s="83"/>
    </row>
    <row r="33" spans="1:17" ht="93.75" customHeight="1">
      <c r="A33" s="13" t="s">
        <v>52</v>
      </c>
      <c r="B33" s="13" t="s">
        <v>25</v>
      </c>
      <c r="C33" s="13" t="s">
        <v>26</v>
      </c>
      <c r="D33" s="14" t="s">
        <v>53</v>
      </c>
      <c r="E33" s="28" t="s">
        <v>69</v>
      </c>
      <c r="F33" s="71" t="s">
        <v>246</v>
      </c>
      <c r="G33" s="29" t="s">
        <v>70</v>
      </c>
      <c r="H33" s="15" t="s">
        <v>46</v>
      </c>
      <c r="I33" s="15" t="s">
        <v>71</v>
      </c>
      <c r="J33" s="84">
        <f>K33+N33</f>
        <v>6000</v>
      </c>
      <c r="K33" s="83">
        <v>6000</v>
      </c>
      <c r="L33" s="83">
        <v>0</v>
      </c>
      <c r="M33" s="84">
        <f>K33-L33</f>
        <v>6000</v>
      </c>
      <c r="N33" s="83">
        <v>0</v>
      </c>
      <c r="O33" s="84">
        <f>M33-N33</f>
        <v>6000</v>
      </c>
      <c r="P33" s="98">
        <v>6000</v>
      </c>
      <c r="Q33" s="83"/>
    </row>
    <row r="34" spans="1:17" ht="93.75" customHeight="1">
      <c r="A34" s="13" t="s">
        <v>52</v>
      </c>
      <c r="B34" s="13" t="s">
        <v>25</v>
      </c>
      <c r="C34" s="13" t="s">
        <v>26</v>
      </c>
      <c r="D34" s="14" t="s">
        <v>27</v>
      </c>
      <c r="E34" s="28" t="s">
        <v>72</v>
      </c>
      <c r="F34" s="71" t="s">
        <v>246</v>
      </c>
      <c r="G34" s="29" t="s">
        <v>70</v>
      </c>
      <c r="H34" s="15" t="s">
        <v>29</v>
      </c>
      <c r="I34" s="15" t="s">
        <v>73</v>
      </c>
      <c r="J34" s="84">
        <f t="shared" ref="J34:J35" si="25">K34+N34</f>
        <v>4000</v>
      </c>
      <c r="K34" s="83">
        <v>4000</v>
      </c>
      <c r="L34" s="83">
        <v>0</v>
      </c>
      <c r="M34" s="84">
        <f t="shared" ref="M34:O35" si="26">K34-L34</f>
        <v>4000</v>
      </c>
      <c r="N34" s="83">
        <v>0</v>
      </c>
      <c r="O34" s="84">
        <f t="shared" si="26"/>
        <v>4000</v>
      </c>
      <c r="P34" s="97">
        <v>0</v>
      </c>
      <c r="Q34" s="83"/>
    </row>
    <row r="35" spans="1:17" ht="93.75" customHeight="1">
      <c r="A35" s="13" t="s">
        <v>52</v>
      </c>
      <c r="B35" s="13" t="s">
        <v>25</v>
      </c>
      <c r="C35" s="13" t="s">
        <v>26</v>
      </c>
      <c r="D35" s="14" t="s">
        <v>53</v>
      </c>
      <c r="E35" s="28" t="s">
        <v>74</v>
      </c>
      <c r="F35" s="71" t="s">
        <v>246</v>
      </c>
      <c r="G35" s="29" t="s">
        <v>70</v>
      </c>
      <c r="H35" s="15" t="s">
        <v>29</v>
      </c>
      <c r="I35" s="15" t="s">
        <v>75</v>
      </c>
      <c r="J35" s="84">
        <f t="shared" si="25"/>
        <v>4400</v>
      </c>
      <c r="K35" s="83">
        <v>4400</v>
      </c>
      <c r="L35" s="83">
        <v>0</v>
      </c>
      <c r="M35" s="84">
        <f t="shared" si="26"/>
        <v>4400</v>
      </c>
      <c r="N35" s="83">
        <v>0</v>
      </c>
      <c r="O35" s="84">
        <f t="shared" si="26"/>
        <v>4400</v>
      </c>
      <c r="P35" s="97">
        <v>0</v>
      </c>
      <c r="Q35" s="83"/>
    </row>
    <row r="36" spans="1:17" ht="93.75" customHeight="1">
      <c r="A36" s="13" t="s">
        <v>52</v>
      </c>
      <c r="B36" s="13" t="s">
        <v>25</v>
      </c>
      <c r="C36" s="13" t="s">
        <v>45</v>
      </c>
      <c r="D36" s="14"/>
      <c r="E36" s="28" t="s">
        <v>76</v>
      </c>
      <c r="F36" s="71" t="s">
        <v>246</v>
      </c>
      <c r="G36" s="29" t="s">
        <v>45</v>
      </c>
      <c r="H36" s="15" t="s">
        <v>46</v>
      </c>
      <c r="I36" s="15" t="s">
        <v>77</v>
      </c>
      <c r="J36" s="84">
        <f>K36+N36</f>
        <v>25000</v>
      </c>
      <c r="K36" s="83">
        <v>25000</v>
      </c>
      <c r="L36" s="83">
        <v>20000</v>
      </c>
      <c r="M36" s="84">
        <f>K36-L36</f>
        <v>5000</v>
      </c>
      <c r="N36" s="83">
        <v>0</v>
      </c>
      <c r="O36" s="83">
        <v>5000</v>
      </c>
      <c r="P36" s="97">
        <v>0</v>
      </c>
      <c r="Q36" s="83"/>
    </row>
    <row r="37" spans="1:17" ht="93.75" customHeight="1">
      <c r="A37" s="13" t="s">
        <v>52</v>
      </c>
      <c r="B37" s="13" t="s">
        <v>25</v>
      </c>
      <c r="C37" s="13" t="s">
        <v>26</v>
      </c>
      <c r="D37" s="14" t="s">
        <v>53</v>
      </c>
      <c r="E37" s="32" t="s">
        <v>78</v>
      </c>
      <c r="F37" s="71" t="s">
        <v>246</v>
      </c>
      <c r="G37" s="29" t="s">
        <v>79</v>
      </c>
      <c r="H37" s="15" t="s">
        <v>80</v>
      </c>
      <c r="I37" s="15" t="s">
        <v>81</v>
      </c>
      <c r="J37" s="84">
        <f>K37+N37</f>
        <v>130000</v>
      </c>
      <c r="K37" s="83">
        <v>78000</v>
      </c>
      <c r="L37" s="83">
        <v>0</v>
      </c>
      <c r="M37" s="84">
        <f>K37-L37</f>
        <v>78000</v>
      </c>
      <c r="N37" s="83">
        <v>52000</v>
      </c>
      <c r="O37" s="83">
        <v>78000</v>
      </c>
      <c r="P37" s="97">
        <v>39000</v>
      </c>
      <c r="Q37" s="83"/>
    </row>
    <row r="38" spans="1:17" ht="93.75" customHeight="1">
      <c r="A38" s="13" t="s">
        <v>52</v>
      </c>
      <c r="B38" s="13" t="s">
        <v>25</v>
      </c>
      <c r="C38" s="13" t="s">
        <v>26</v>
      </c>
      <c r="D38" s="14" t="s">
        <v>53</v>
      </c>
      <c r="E38" s="28" t="s">
        <v>82</v>
      </c>
      <c r="F38" s="71" t="s">
        <v>246</v>
      </c>
      <c r="G38" s="29" t="s">
        <v>83</v>
      </c>
      <c r="H38" s="15" t="s">
        <v>41</v>
      </c>
      <c r="I38" s="15" t="s">
        <v>84</v>
      </c>
      <c r="J38" s="84">
        <f>K38+N38</f>
        <v>10000</v>
      </c>
      <c r="K38" s="83">
        <v>10000</v>
      </c>
      <c r="L38" s="83">
        <v>0</v>
      </c>
      <c r="M38" s="84">
        <f>K38-L38</f>
        <v>10000</v>
      </c>
      <c r="N38" s="83">
        <v>0</v>
      </c>
      <c r="O38" s="83">
        <v>10000</v>
      </c>
      <c r="P38" s="97">
        <v>10000</v>
      </c>
      <c r="Q38" s="83"/>
    </row>
    <row r="39" spans="1:17" ht="93.75" customHeight="1">
      <c r="A39" s="33" t="s">
        <v>52</v>
      </c>
      <c r="B39" s="33" t="s">
        <v>32</v>
      </c>
      <c r="C39" s="33" t="s">
        <v>26</v>
      </c>
      <c r="D39" s="34" t="s">
        <v>33</v>
      </c>
      <c r="E39" s="35" t="s">
        <v>85</v>
      </c>
      <c r="F39" s="35" t="s">
        <v>247</v>
      </c>
      <c r="G39" s="29" t="s">
        <v>70</v>
      </c>
      <c r="H39" s="28" t="s">
        <v>46</v>
      </c>
      <c r="I39" s="28" t="s">
        <v>86</v>
      </c>
      <c r="J39" s="46">
        <f t="shared" ref="J39:J44" si="27">K39+N39</f>
        <v>36407</v>
      </c>
      <c r="K39" s="46">
        <v>36407</v>
      </c>
      <c r="L39" s="46">
        <v>13690</v>
      </c>
      <c r="M39" s="46">
        <f t="shared" ref="M39:M44" si="28">K39-L39</f>
        <v>22717</v>
      </c>
      <c r="N39" s="46">
        <v>0</v>
      </c>
      <c r="O39" s="46">
        <v>22717</v>
      </c>
      <c r="P39" s="104">
        <v>22717</v>
      </c>
      <c r="Q39" s="46"/>
    </row>
    <row r="40" spans="1:17" ht="93.75" customHeight="1">
      <c r="A40" s="13" t="s">
        <v>52</v>
      </c>
      <c r="B40" s="13" t="s">
        <v>32</v>
      </c>
      <c r="C40" s="13" t="s">
        <v>26</v>
      </c>
      <c r="D40" s="14" t="s">
        <v>87</v>
      </c>
      <c r="E40" s="32" t="s">
        <v>88</v>
      </c>
      <c r="F40" s="32" t="s">
        <v>248</v>
      </c>
      <c r="G40" s="29" t="s">
        <v>89</v>
      </c>
      <c r="H40" s="15" t="s">
        <v>41</v>
      </c>
      <c r="I40" s="15" t="s">
        <v>90</v>
      </c>
      <c r="J40" s="83">
        <f t="shared" si="27"/>
        <v>110000</v>
      </c>
      <c r="K40" s="83">
        <v>110000</v>
      </c>
      <c r="L40" s="83">
        <v>100000</v>
      </c>
      <c r="M40" s="83">
        <f t="shared" si="28"/>
        <v>10000</v>
      </c>
      <c r="N40" s="83">
        <v>0</v>
      </c>
      <c r="O40" s="83">
        <v>10000</v>
      </c>
      <c r="P40" s="97">
        <v>10000</v>
      </c>
      <c r="Q40" s="83"/>
    </row>
    <row r="41" spans="1:17" ht="93.75" customHeight="1">
      <c r="A41" s="13" t="s">
        <v>52</v>
      </c>
      <c r="B41" s="13" t="s">
        <v>32</v>
      </c>
      <c r="C41" s="13" t="s">
        <v>26</v>
      </c>
      <c r="D41" s="14" t="s">
        <v>87</v>
      </c>
      <c r="E41" s="32" t="s">
        <v>91</v>
      </c>
      <c r="F41" s="32" t="s">
        <v>248</v>
      </c>
      <c r="G41" s="29" t="s">
        <v>92</v>
      </c>
      <c r="H41" s="15" t="s">
        <v>46</v>
      </c>
      <c r="I41" s="15" t="s">
        <v>93</v>
      </c>
      <c r="J41" s="83">
        <f t="shared" si="27"/>
        <v>90000</v>
      </c>
      <c r="K41" s="83">
        <v>90000</v>
      </c>
      <c r="L41" s="83">
        <v>0</v>
      </c>
      <c r="M41" s="83">
        <f t="shared" si="28"/>
        <v>90000</v>
      </c>
      <c r="N41" s="83">
        <v>0</v>
      </c>
      <c r="O41" s="83">
        <v>90000</v>
      </c>
      <c r="P41" s="97">
        <v>90000</v>
      </c>
      <c r="Q41" s="83"/>
    </row>
    <row r="42" spans="1:17" ht="93.75" customHeight="1">
      <c r="A42" s="13" t="s">
        <v>52</v>
      </c>
      <c r="B42" s="13" t="s">
        <v>32</v>
      </c>
      <c r="C42" s="13" t="s">
        <v>26</v>
      </c>
      <c r="D42" s="14" t="s">
        <v>87</v>
      </c>
      <c r="E42" s="32" t="s">
        <v>95</v>
      </c>
      <c r="F42" s="32" t="s">
        <v>248</v>
      </c>
      <c r="G42" s="29" t="s">
        <v>96</v>
      </c>
      <c r="H42" s="15" t="s">
        <v>233</v>
      </c>
      <c r="I42" s="15" t="s">
        <v>97</v>
      </c>
      <c r="J42" s="83">
        <f t="shared" si="27"/>
        <v>100000</v>
      </c>
      <c r="K42" s="83">
        <v>100000</v>
      </c>
      <c r="L42" s="83">
        <v>0</v>
      </c>
      <c r="M42" s="83">
        <f t="shared" si="28"/>
        <v>100000</v>
      </c>
      <c r="N42" s="83">
        <v>0</v>
      </c>
      <c r="O42" s="83">
        <v>100000</v>
      </c>
      <c r="P42" s="97">
        <v>100000</v>
      </c>
      <c r="Q42" s="83"/>
    </row>
    <row r="43" spans="1:17" ht="93.75" customHeight="1">
      <c r="A43" s="13" t="s">
        <v>52</v>
      </c>
      <c r="B43" s="13" t="s">
        <v>32</v>
      </c>
      <c r="C43" s="13" t="s">
        <v>26</v>
      </c>
      <c r="D43" s="14" t="s">
        <v>87</v>
      </c>
      <c r="E43" s="32" t="s">
        <v>237</v>
      </c>
      <c r="F43" s="32" t="s">
        <v>248</v>
      </c>
      <c r="G43" s="29" t="s">
        <v>96</v>
      </c>
      <c r="H43" s="15" t="s">
        <v>233</v>
      </c>
      <c r="I43" s="15" t="s">
        <v>272</v>
      </c>
      <c r="J43" s="83">
        <f t="shared" si="27"/>
        <v>100000</v>
      </c>
      <c r="K43" s="83">
        <v>100000</v>
      </c>
      <c r="L43" s="83">
        <v>0</v>
      </c>
      <c r="M43" s="83">
        <f t="shared" si="28"/>
        <v>100000</v>
      </c>
      <c r="N43" s="83">
        <v>0</v>
      </c>
      <c r="O43" s="83">
        <v>100000</v>
      </c>
      <c r="P43" s="97">
        <v>100000</v>
      </c>
      <c r="Q43" s="83"/>
    </row>
    <row r="44" spans="1:17" ht="93.75" customHeight="1">
      <c r="A44" s="13" t="s">
        <v>52</v>
      </c>
      <c r="B44" s="13" t="s">
        <v>32</v>
      </c>
      <c r="C44" s="13" t="s">
        <v>26</v>
      </c>
      <c r="D44" s="14" t="s">
        <v>87</v>
      </c>
      <c r="E44" s="32" t="s">
        <v>98</v>
      </c>
      <c r="F44" s="32" t="s">
        <v>248</v>
      </c>
      <c r="G44" s="29" t="s">
        <v>94</v>
      </c>
      <c r="H44" s="15" t="s">
        <v>233</v>
      </c>
      <c r="I44" s="15" t="s">
        <v>99</v>
      </c>
      <c r="J44" s="83">
        <f t="shared" si="27"/>
        <v>216800</v>
      </c>
      <c r="K44" s="83">
        <v>173400</v>
      </c>
      <c r="L44" s="83">
        <v>0</v>
      </c>
      <c r="M44" s="83">
        <f t="shared" si="28"/>
        <v>173400</v>
      </c>
      <c r="N44" s="83">
        <v>43400</v>
      </c>
      <c r="O44" s="83">
        <v>173400</v>
      </c>
      <c r="P44" s="97">
        <v>173400</v>
      </c>
      <c r="Q44" s="83"/>
    </row>
    <row r="45" spans="1:17" s="130" customFormat="1" ht="69.95" customHeight="1">
      <c r="A45" s="127" t="s">
        <v>350</v>
      </c>
      <c r="B45" s="33" t="s">
        <v>351</v>
      </c>
      <c r="C45" s="33" t="s">
        <v>352</v>
      </c>
      <c r="D45" s="34" t="s">
        <v>353</v>
      </c>
      <c r="E45" s="35" t="s">
        <v>354</v>
      </c>
      <c r="F45" s="32" t="s">
        <v>247</v>
      </c>
      <c r="G45" s="29" t="s">
        <v>355</v>
      </c>
      <c r="H45" s="28" t="s">
        <v>46</v>
      </c>
      <c r="I45" s="28" t="s">
        <v>356</v>
      </c>
      <c r="J45" s="128">
        <f t="shared" ref="J45:J46" si="29">K45+N45</f>
        <v>70000</v>
      </c>
      <c r="K45" s="128">
        <v>70000</v>
      </c>
      <c r="L45" s="128">
        <v>0</v>
      </c>
      <c r="M45" s="128">
        <f t="shared" ref="M45:M47" si="30">K45-L45</f>
        <v>70000</v>
      </c>
      <c r="N45" s="128">
        <v>0</v>
      </c>
      <c r="O45" s="128">
        <f t="shared" ref="O45:O46" si="31">K45</f>
        <v>70000</v>
      </c>
      <c r="P45" s="128">
        <v>70000</v>
      </c>
      <c r="Q45" s="129"/>
    </row>
    <row r="46" spans="1:17" s="134" customFormat="1" ht="69.95" customHeight="1">
      <c r="A46" s="131" t="s">
        <v>346</v>
      </c>
      <c r="B46" s="81" t="s">
        <v>347</v>
      </c>
      <c r="C46" s="81" t="s">
        <v>348</v>
      </c>
      <c r="D46" s="87" t="s">
        <v>349</v>
      </c>
      <c r="E46" s="32" t="s">
        <v>343</v>
      </c>
      <c r="F46" s="32" t="s">
        <v>247</v>
      </c>
      <c r="G46" s="135" t="s">
        <v>344</v>
      </c>
      <c r="H46" s="82" t="s">
        <v>46</v>
      </c>
      <c r="I46" s="82" t="s">
        <v>345</v>
      </c>
      <c r="J46" s="132">
        <f t="shared" si="29"/>
        <v>9400</v>
      </c>
      <c r="K46" s="132">
        <v>9400</v>
      </c>
      <c r="L46" s="132">
        <v>0</v>
      </c>
      <c r="M46" s="132">
        <f t="shared" si="30"/>
        <v>9400</v>
      </c>
      <c r="N46" s="132">
        <v>0</v>
      </c>
      <c r="O46" s="132">
        <f t="shared" si="31"/>
        <v>9400</v>
      </c>
      <c r="P46" s="132">
        <v>9400</v>
      </c>
      <c r="Q46" s="133"/>
    </row>
    <row r="47" spans="1:17" s="134" customFormat="1" ht="69.95" customHeight="1">
      <c r="A47" s="81" t="s">
        <v>385</v>
      </c>
      <c r="B47" s="81" t="s">
        <v>386</v>
      </c>
      <c r="C47" s="81" t="s">
        <v>387</v>
      </c>
      <c r="D47" s="87"/>
      <c r="E47" s="28" t="s">
        <v>388</v>
      </c>
      <c r="F47" s="71" t="s">
        <v>246</v>
      </c>
      <c r="G47" s="135" t="s">
        <v>387</v>
      </c>
      <c r="H47" s="82" t="s">
        <v>389</v>
      </c>
      <c r="I47" s="28" t="s">
        <v>390</v>
      </c>
      <c r="J47" s="132">
        <v>200000</v>
      </c>
      <c r="K47" s="132">
        <v>200000</v>
      </c>
      <c r="L47" s="132">
        <v>0</v>
      </c>
      <c r="M47" s="132">
        <f t="shared" si="30"/>
        <v>200000</v>
      </c>
      <c r="N47" s="132"/>
      <c r="O47" s="132">
        <v>170000</v>
      </c>
      <c r="P47" s="132">
        <v>170000</v>
      </c>
      <c r="Q47" s="132"/>
    </row>
    <row r="48" spans="1:17" ht="93.75" customHeight="1">
      <c r="A48" s="143" t="s">
        <v>265</v>
      </c>
      <c r="B48" s="143"/>
      <c r="C48" s="143"/>
      <c r="D48" s="143"/>
      <c r="E48" s="11" t="str">
        <f>SUBTOTAL(103,E49:E49)&amp;"건"</f>
        <v>1건</v>
      </c>
      <c r="F48" s="67"/>
      <c r="G48" s="112"/>
      <c r="H48" s="16"/>
      <c r="I48" s="17"/>
      <c r="J48" s="24">
        <f t="shared" ref="J48:P48" si="32">SUBTOTAL(9,J49:J49)</f>
        <v>665000</v>
      </c>
      <c r="K48" s="24">
        <f t="shared" si="32"/>
        <v>399000</v>
      </c>
      <c r="L48" s="24">
        <f t="shared" si="32"/>
        <v>198000</v>
      </c>
      <c r="M48" s="24">
        <f t="shared" si="32"/>
        <v>201000</v>
      </c>
      <c r="N48" s="24">
        <f t="shared" si="32"/>
        <v>266000</v>
      </c>
      <c r="O48" s="24">
        <f t="shared" si="32"/>
        <v>201000</v>
      </c>
      <c r="P48" s="102">
        <f t="shared" si="32"/>
        <v>201000</v>
      </c>
      <c r="Q48" s="24"/>
    </row>
    <row r="49" spans="1:17" ht="93.75" customHeight="1">
      <c r="A49" s="13" t="s">
        <v>100</v>
      </c>
      <c r="B49" s="13" t="s">
        <v>101</v>
      </c>
      <c r="C49" s="13" t="s">
        <v>44</v>
      </c>
      <c r="D49" s="13"/>
      <c r="E49" s="15" t="s">
        <v>102</v>
      </c>
      <c r="F49" s="82" t="s">
        <v>250</v>
      </c>
      <c r="G49" s="87" t="s">
        <v>45</v>
      </c>
      <c r="H49" s="36" t="s">
        <v>103</v>
      </c>
      <c r="I49" s="37" t="s">
        <v>104</v>
      </c>
      <c r="J49" s="83">
        <f>K49+N49</f>
        <v>665000</v>
      </c>
      <c r="K49" s="83">
        <v>399000</v>
      </c>
      <c r="L49" s="83">
        <v>198000</v>
      </c>
      <c r="M49" s="84">
        <f>K49-L49</f>
        <v>201000</v>
      </c>
      <c r="N49" s="83">
        <v>266000</v>
      </c>
      <c r="O49" s="83">
        <v>201000</v>
      </c>
      <c r="P49" s="97">
        <v>201000</v>
      </c>
      <c r="Q49" s="83"/>
    </row>
    <row r="50" spans="1:17" ht="79.5" customHeight="1">
      <c r="A50" s="144" t="s">
        <v>105</v>
      </c>
      <c r="B50" s="145"/>
      <c r="C50" s="145"/>
      <c r="D50" s="146"/>
      <c r="E50" s="11" t="str">
        <f>SUBTOTAL(103,E51:E66)&amp;"건"</f>
        <v>16건</v>
      </c>
      <c r="F50" s="68"/>
      <c r="G50" s="86"/>
      <c r="H50" s="22"/>
      <c r="I50" s="23"/>
      <c r="J50" s="85">
        <f>SUBTOTAL(9,J51:J66)</f>
        <v>5187907</v>
      </c>
      <c r="K50" s="85">
        <f t="shared" ref="K50:P50" si="33">SUBTOTAL(9,K51:K66)</f>
        <v>2810907</v>
      </c>
      <c r="L50" s="85">
        <f t="shared" si="33"/>
        <v>670000</v>
      </c>
      <c r="M50" s="85">
        <f t="shared" si="33"/>
        <v>2140907</v>
      </c>
      <c r="N50" s="85">
        <f t="shared" si="33"/>
        <v>2377000</v>
      </c>
      <c r="O50" s="85">
        <f t="shared" si="33"/>
        <v>2140907</v>
      </c>
      <c r="P50" s="85">
        <f t="shared" si="33"/>
        <v>1001907</v>
      </c>
      <c r="Q50" s="80"/>
    </row>
    <row r="51" spans="1:17" ht="83.1" customHeight="1">
      <c r="A51" s="13" t="s">
        <v>106</v>
      </c>
      <c r="B51" s="13" t="s">
        <v>32</v>
      </c>
      <c r="C51" s="13" t="s">
        <v>45</v>
      </c>
      <c r="D51" s="13"/>
      <c r="E51" s="15" t="s">
        <v>107</v>
      </c>
      <c r="F51" s="82" t="s">
        <v>248</v>
      </c>
      <c r="G51" s="90" t="s">
        <v>108</v>
      </c>
      <c r="H51" s="15" t="s">
        <v>103</v>
      </c>
      <c r="I51" s="15" t="s">
        <v>109</v>
      </c>
      <c r="J51" s="84">
        <f>K51+N51</f>
        <v>80000</v>
      </c>
      <c r="K51" s="83">
        <v>64000</v>
      </c>
      <c r="L51" s="83">
        <v>24000</v>
      </c>
      <c r="M51" s="84">
        <f>K51-L51</f>
        <v>40000</v>
      </c>
      <c r="N51" s="83">
        <v>16000</v>
      </c>
      <c r="O51" s="83">
        <v>40000</v>
      </c>
      <c r="P51" s="97">
        <v>40000</v>
      </c>
      <c r="Q51" s="83"/>
    </row>
    <row r="52" spans="1:17" ht="83.1" customHeight="1">
      <c r="A52" s="13" t="s">
        <v>106</v>
      </c>
      <c r="B52" s="13" t="s">
        <v>199</v>
      </c>
      <c r="C52" s="13" t="s">
        <v>45</v>
      </c>
      <c r="D52" s="13"/>
      <c r="E52" s="15" t="s">
        <v>110</v>
      </c>
      <c r="F52" s="18" t="s">
        <v>251</v>
      </c>
      <c r="G52" s="90" t="s">
        <v>111</v>
      </c>
      <c r="H52" s="15" t="s">
        <v>103</v>
      </c>
      <c r="I52" s="15" t="s">
        <v>112</v>
      </c>
      <c r="J52" s="84">
        <f>K52+N52</f>
        <v>300000</v>
      </c>
      <c r="K52" s="83">
        <v>150000</v>
      </c>
      <c r="L52" s="83"/>
      <c r="M52" s="84">
        <f>K52-L52</f>
        <v>150000</v>
      </c>
      <c r="N52" s="83">
        <v>150000</v>
      </c>
      <c r="O52" s="83">
        <f t="shared" ref="O52:O58" si="34">K52</f>
        <v>150000</v>
      </c>
      <c r="P52" s="97">
        <v>100000</v>
      </c>
      <c r="Q52" s="83"/>
    </row>
    <row r="53" spans="1:17" ht="83.1" customHeight="1">
      <c r="A53" s="13" t="s">
        <v>106</v>
      </c>
      <c r="B53" s="13" t="s">
        <v>32</v>
      </c>
      <c r="C53" s="13" t="s">
        <v>26</v>
      </c>
      <c r="D53" s="38" t="s">
        <v>27</v>
      </c>
      <c r="E53" s="15" t="s">
        <v>113</v>
      </c>
      <c r="F53" s="66" t="s">
        <v>248</v>
      </c>
      <c r="G53" s="39" t="s">
        <v>114</v>
      </c>
      <c r="H53" s="15" t="s">
        <v>29</v>
      </c>
      <c r="I53" s="15" t="s">
        <v>115</v>
      </c>
      <c r="J53" s="84">
        <f t="shared" ref="J53" si="35">K53+N53</f>
        <v>116000</v>
      </c>
      <c r="K53" s="83">
        <v>116000</v>
      </c>
      <c r="L53" s="83">
        <v>96000</v>
      </c>
      <c r="M53" s="84">
        <f t="shared" ref="M53:M58" si="36">K53-L53</f>
        <v>20000</v>
      </c>
      <c r="N53" s="83"/>
      <c r="O53" s="83">
        <v>20000</v>
      </c>
      <c r="P53" s="97">
        <v>20000</v>
      </c>
      <c r="Q53" s="83"/>
    </row>
    <row r="54" spans="1:17" ht="83.1" customHeight="1">
      <c r="A54" s="13" t="s">
        <v>106</v>
      </c>
      <c r="B54" s="13" t="s">
        <v>25</v>
      </c>
      <c r="C54" s="13" t="s">
        <v>45</v>
      </c>
      <c r="D54" s="38"/>
      <c r="E54" s="40" t="s">
        <v>116</v>
      </c>
      <c r="F54" s="18" t="s">
        <v>251</v>
      </c>
      <c r="G54" s="90" t="s">
        <v>117</v>
      </c>
      <c r="H54" s="15" t="s">
        <v>29</v>
      </c>
      <c r="I54" s="15" t="s">
        <v>118</v>
      </c>
      <c r="J54" s="84">
        <f>K54+N54</f>
        <v>75000</v>
      </c>
      <c r="K54" s="83">
        <v>75000</v>
      </c>
      <c r="L54" s="83">
        <v>50000</v>
      </c>
      <c r="M54" s="84">
        <f>K54-L54</f>
        <v>25000</v>
      </c>
      <c r="N54" s="83"/>
      <c r="O54" s="83">
        <v>25000</v>
      </c>
      <c r="P54" s="97">
        <v>25000</v>
      </c>
      <c r="Q54" s="83"/>
    </row>
    <row r="55" spans="1:17" ht="83.1" customHeight="1">
      <c r="A55" s="13" t="s">
        <v>106</v>
      </c>
      <c r="B55" s="13" t="s">
        <v>25</v>
      </c>
      <c r="C55" s="13" t="s">
        <v>45</v>
      </c>
      <c r="D55" s="38"/>
      <c r="E55" s="32" t="s">
        <v>119</v>
      </c>
      <c r="F55" s="18" t="s">
        <v>251</v>
      </c>
      <c r="G55" s="90" t="s">
        <v>120</v>
      </c>
      <c r="H55" s="15" t="s">
        <v>103</v>
      </c>
      <c r="I55" s="15" t="s">
        <v>121</v>
      </c>
      <c r="J55" s="84">
        <f>K55+N55</f>
        <v>30000</v>
      </c>
      <c r="K55" s="83">
        <v>15000</v>
      </c>
      <c r="L55" s="83">
        <v>0</v>
      </c>
      <c r="M55" s="84">
        <f>K55-L55</f>
        <v>15000</v>
      </c>
      <c r="N55" s="83">
        <v>15000</v>
      </c>
      <c r="O55" s="83">
        <f t="shared" si="34"/>
        <v>15000</v>
      </c>
      <c r="P55" s="97">
        <v>15000</v>
      </c>
      <c r="Q55" s="83"/>
    </row>
    <row r="56" spans="1:17" ht="83.1" customHeight="1">
      <c r="A56" s="13" t="s">
        <v>106</v>
      </c>
      <c r="B56" s="13" t="s">
        <v>25</v>
      </c>
      <c r="C56" s="13" t="s">
        <v>45</v>
      </c>
      <c r="D56" s="38"/>
      <c r="E56" s="32" t="s">
        <v>122</v>
      </c>
      <c r="F56" s="18" t="s">
        <v>251</v>
      </c>
      <c r="G56" s="90" t="s">
        <v>123</v>
      </c>
      <c r="H56" s="15" t="s">
        <v>103</v>
      </c>
      <c r="I56" s="15" t="s">
        <v>124</v>
      </c>
      <c r="J56" s="84">
        <f>K56+N56</f>
        <v>18000</v>
      </c>
      <c r="K56" s="83">
        <v>9000</v>
      </c>
      <c r="L56" s="83">
        <v>0</v>
      </c>
      <c r="M56" s="84">
        <f>K56-L56</f>
        <v>9000</v>
      </c>
      <c r="N56" s="83">
        <v>9000</v>
      </c>
      <c r="O56" s="83">
        <f t="shared" si="34"/>
        <v>9000</v>
      </c>
      <c r="P56" s="97">
        <v>0</v>
      </c>
      <c r="Q56" s="83"/>
    </row>
    <row r="57" spans="1:17" ht="83.1" customHeight="1">
      <c r="A57" s="13" t="s">
        <v>106</v>
      </c>
      <c r="B57" s="13" t="s">
        <v>25</v>
      </c>
      <c r="C57" s="13" t="s">
        <v>45</v>
      </c>
      <c r="D57" s="38"/>
      <c r="E57" s="41" t="s">
        <v>125</v>
      </c>
      <c r="F57" s="18" t="s">
        <v>251</v>
      </c>
      <c r="G57" s="90" t="s">
        <v>111</v>
      </c>
      <c r="H57" s="15" t="s">
        <v>103</v>
      </c>
      <c r="I57" s="15" t="s">
        <v>126</v>
      </c>
      <c r="J57" s="84">
        <f>K57+N57</f>
        <v>2400000</v>
      </c>
      <c r="K57" s="83">
        <v>1200000</v>
      </c>
      <c r="L57" s="83">
        <v>200000</v>
      </c>
      <c r="M57" s="84">
        <f>K57-L57</f>
        <v>1000000</v>
      </c>
      <c r="N57" s="83">
        <v>1200000</v>
      </c>
      <c r="O57" s="83">
        <v>1000000</v>
      </c>
      <c r="P57" s="97">
        <v>130000</v>
      </c>
      <c r="Q57" s="83"/>
    </row>
    <row r="58" spans="1:17" ht="83.1" customHeight="1">
      <c r="A58" s="13" t="s">
        <v>106</v>
      </c>
      <c r="B58" s="13" t="s">
        <v>25</v>
      </c>
      <c r="C58" s="13" t="s">
        <v>45</v>
      </c>
      <c r="D58" s="13"/>
      <c r="E58" s="15" t="s">
        <v>127</v>
      </c>
      <c r="F58" s="18" t="s">
        <v>258</v>
      </c>
      <c r="G58" s="90" t="s">
        <v>128</v>
      </c>
      <c r="H58" s="15" t="s">
        <v>29</v>
      </c>
      <c r="I58" s="15" t="s">
        <v>129</v>
      </c>
      <c r="J58" s="84">
        <f t="shared" ref="J58" si="37">K58+N58</f>
        <v>45000</v>
      </c>
      <c r="K58" s="83">
        <v>40500</v>
      </c>
      <c r="L58" s="83">
        <v>0</v>
      </c>
      <c r="M58" s="84">
        <f t="shared" si="36"/>
        <v>40500</v>
      </c>
      <c r="N58" s="83">
        <v>4500</v>
      </c>
      <c r="O58" s="83">
        <f t="shared" si="34"/>
        <v>40500</v>
      </c>
      <c r="P58" s="97">
        <v>40500</v>
      </c>
      <c r="Q58" s="83"/>
    </row>
    <row r="59" spans="1:17" ht="83.1" customHeight="1">
      <c r="A59" s="13" t="s">
        <v>106</v>
      </c>
      <c r="B59" s="13" t="s">
        <v>25</v>
      </c>
      <c r="C59" s="13" t="s">
        <v>45</v>
      </c>
      <c r="D59" s="13"/>
      <c r="E59" s="15" t="s">
        <v>130</v>
      </c>
      <c r="F59" s="62" t="s">
        <v>252</v>
      </c>
      <c r="G59" s="90" t="s">
        <v>131</v>
      </c>
      <c r="H59" s="15" t="s">
        <v>29</v>
      </c>
      <c r="I59" s="15" t="s">
        <v>132</v>
      </c>
      <c r="J59" s="84">
        <f>K59+N59</f>
        <v>18000</v>
      </c>
      <c r="K59" s="83">
        <v>18000</v>
      </c>
      <c r="L59" s="83">
        <v>0</v>
      </c>
      <c r="M59" s="84">
        <f>K59-L59</f>
        <v>18000</v>
      </c>
      <c r="N59" s="83"/>
      <c r="O59" s="83">
        <f>K59</f>
        <v>18000</v>
      </c>
      <c r="P59" s="97">
        <v>18000</v>
      </c>
      <c r="Q59" s="83"/>
    </row>
    <row r="60" spans="1:17" ht="83.1" customHeight="1">
      <c r="A60" s="13" t="s">
        <v>106</v>
      </c>
      <c r="B60" s="13" t="s">
        <v>32</v>
      </c>
      <c r="C60" s="13" t="s">
        <v>45</v>
      </c>
      <c r="D60" s="13"/>
      <c r="E60" s="15" t="s">
        <v>133</v>
      </c>
      <c r="F60" s="66" t="s">
        <v>248</v>
      </c>
      <c r="G60" s="90" t="s">
        <v>134</v>
      </c>
      <c r="H60" s="15" t="s">
        <v>29</v>
      </c>
      <c r="I60" s="15" t="s">
        <v>135</v>
      </c>
      <c r="J60" s="84">
        <f>K60+N60</f>
        <v>38307</v>
      </c>
      <c r="K60" s="83">
        <v>38307</v>
      </c>
      <c r="L60" s="83">
        <v>0</v>
      </c>
      <c r="M60" s="83">
        <f>K60-L60</f>
        <v>38307</v>
      </c>
      <c r="N60" s="83">
        <v>0</v>
      </c>
      <c r="O60" s="83">
        <f>K60</f>
        <v>38307</v>
      </c>
      <c r="P60" s="97">
        <v>38307</v>
      </c>
      <c r="Q60" s="83"/>
    </row>
    <row r="61" spans="1:17" ht="83.1" customHeight="1">
      <c r="A61" s="13" t="s">
        <v>136</v>
      </c>
      <c r="B61" s="13" t="s">
        <v>43</v>
      </c>
      <c r="C61" s="13" t="s">
        <v>44</v>
      </c>
      <c r="D61" s="13"/>
      <c r="E61" s="15" t="s">
        <v>137</v>
      </c>
      <c r="F61" s="18" t="s">
        <v>251</v>
      </c>
      <c r="G61" s="90" t="s">
        <v>138</v>
      </c>
      <c r="H61" s="15" t="s">
        <v>139</v>
      </c>
      <c r="I61" s="15" t="s">
        <v>140</v>
      </c>
      <c r="J61" s="84">
        <v>1320000</v>
      </c>
      <c r="K61" s="83">
        <v>660000</v>
      </c>
      <c r="L61" s="83">
        <v>300000</v>
      </c>
      <c r="M61" s="84">
        <v>360000</v>
      </c>
      <c r="N61" s="83">
        <v>660000</v>
      </c>
      <c r="O61" s="83">
        <v>360000</v>
      </c>
      <c r="P61" s="97">
        <v>150000</v>
      </c>
      <c r="Q61" s="83"/>
    </row>
    <row r="62" spans="1:17" ht="83.1" customHeight="1">
      <c r="A62" s="33" t="s">
        <v>106</v>
      </c>
      <c r="B62" s="33" t="s">
        <v>25</v>
      </c>
      <c r="C62" s="33" t="s">
        <v>45</v>
      </c>
      <c r="D62" s="42"/>
      <c r="E62" s="121" t="s">
        <v>141</v>
      </c>
      <c r="F62" s="18" t="s">
        <v>251</v>
      </c>
      <c r="G62" s="43" t="s">
        <v>142</v>
      </c>
      <c r="H62" s="44" t="s">
        <v>103</v>
      </c>
      <c r="I62" s="44" t="s">
        <v>143</v>
      </c>
      <c r="J62" s="45">
        <v>50000</v>
      </c>
      <c r="K62" s="45">
        <v>25000</v>
      </c>
      <c r="L62" s="45"/>
      <c r="M62" s="45">
        <v>25000</v>
      </c>
      <c r="N62" s="45">
        <v>25000</v>
      </c>
      <c r="O62" s="45">
        <f>K62</f>
        <v>25000</v>
      </c>
      <c r="P62" s="104">
        <v>25000</v>
      </c>
      <c r="Q62" s="46"/>
    </row>
    <row r="63" spans="1:17" s="76" customFormat="1" ht="72" customHeight="1">
      <c r="A63" s="81" t="s">
        <v>136</v>
      </c>
      <c r="B63" s="47" t="s">
        <v>304</v>
      </c>
      <c r="C63" s="47" t="s">
        <v>305</v>
      </c>
      <c r="D63" s="87" t="s">
        <v>306</v>
      </c>
      <c r="E63" s="91" t="s">
        <v>307</v>
      </c>
      <c r="F63" s="118" t="s">
        <v>316</v>
      </c>
      <c r="G63" s="120" t="s">
        <v>308</v>
      </c>
      <c r="H63" s="91" t="s">
        <v>317</v>
      </c>
      <c r="I63" s="91" t="s">
        <v>309</v>
      </c>
      <c r="J63" s="114">
        <v>25000</v>
      </c>
      <c r="K63" s="115">
        <v>25000</v>
      </c>
      <c r="L63" s="115">
        <v>0</v>
      </c>
      <c r="M63" s="114">
        <v>25000</v>
      </c>
      <c r="N63" s="48"/>
      <c r="O63" s="115">
        <v>25000</v>
      </c>
      <c r="P63" s="115">
        <v>25000</v>
      </c>
      <c r="Q63" s="115"/>
    </row>
    <row r="64" spans="1:17" s="76" customFormat="1" ht="72" customHeight="1">
      <c r="A64" s="81" t="s">
        <v>136</v>
      </c>
      <c r="B64" s="47" t="s">
        <v>304</v>
      </c>
      <c r="C64" s="47" t="s">
        <v>310</v>
      </c>
      <c r="D64" s="48"/>
      <c r="E64" s="91" t="s">
        <v>315</v>
      </c>
      <c r="F64" s="118" t="s">
        <v>316</v>
      </c>
      <c r="G64" s="120" t="s">
        <v>311</v>
      </c>
      <c r="H64" s="91" t="s">
        <v>317</v>
      </c>
      <c r="I64" s="91" t="s">
        <v>318</v>
      </c>
      <c r="J64" s="116">
        <v>520000</v>
      </c>
      <c r="K64" s="116">
        <v>260000</v>
      </c>
      <c r="L64" s="117">
        <v>0</v>
      </c>
      <c r="M64" s="116">
        <v>260000</v>
      </c>
      <c r="N64" s="116">
        <v>260000</v>
      </c>
      <c r="O64" s="116">
        <v>260000</v>
      </c>
      <c r="P64" s="116">
        <v>260000</v>
      </c>
      <c r="Q64" s="116"/>
    </row>
    <row r="65" spans="1:17" s="76" customFormat="1" ht="72" customHeight="1">
      <c r="A65" s="81" t="s">
        <v>136</v>
      </c>
      <c r="B65" s="47" t="s">
        <v>304</v>
      </c>
      <c r="C65" s="47" t="s">
        <v>305</v>
      </c>
      <c r="D65" s="87" t="s">
        <v>306</v>
      </c>
      <c r="E65" s="91" t="s">
        <v>312</v>
      </c>
      <c r="F65" s="118" t="s">
        <v>316</v>
      </c>
      <c r="G65" s="120" t="s">
        <v>313</v>
      </c>
      <c r="H65" s="91" t="s">
        <v>314</v>
      </c>
      <c r="I65" s="91" t="s">
        <v>319</v>
      </c>
      <c r="J65" s="114">
        <v>77600</v>
      </c>
      <c r="K65" s="115">
        <v>77600</v>
      </c>
      <c r="L65" s="117">
        <v>0</v>
      </c>
      <c r="M65" s="114">
        <v>77600</v>
      </c>
      <c r="N65" s="48"/>
      <c r="O65" s="114">
        <v>77600</v>
      </c>
      <c r="P65" s="114">
        <v>77600</v>
      </c>
      <c r="Q65" s="114"/>
    </row>
    <row r="66" spans="1:17" s="137" customFormat="1" ht="72" customHeight="1">
      <c r="A66" s="81" t="s">
        <v>391</v>
      </c>
      <c r="B66" s="81" t="s">
        <v>392</v>
      </c>
      <c r="C66" s="81" t="s">
        <v>393</v>
      </c>
      <c r="D66" s="87" t="s">
        <v>394</v>
      </c>
      <c r="E66" s="82" t="s">
        <v>395</v>
      </c>
      <c r="F66" s="118" t="s">
        <v>316</v>
      </c>
      <c r="G66" s="39" t="s">
        <v>396</v>
      </c>
      <c r="H66" s="90" t="s">
        <v>397</v>
      </c>
      <c r="I66" s="82" t="s">
        <v>398</v>
      </c>
      <c r="J66" s="84">
        <f t="shared" ref="J66" si="38">K66+N66</f>
        <v>75000</v>
      </c>
      <c r="K66" s="83">
        <v>37500</v>
      </c>
      <c r="L66" s="83">
        <v>0</v>
      </c>
      <c r="M66" s="84">
        <f t="shared" ref="M66" si="39">K66-L66</f>
        <v>37500</v>
      </c>
      <c r="N66" s="83">
        <v>37500</v>
      </c>
      <c r="O66" s="114">
        <v>37500</v>
      </c>
      <c r="P66" s="114">
        <v>37500</v>
      </c>
      <c r="Q66" s="114"/>
    </row>
    <row r="67" spans="1:17" ht="64.5" customHeight="1">
      <c r="A67" s="143" t="s">
        <v>144</v>
      </c>
      <c r="B67" s="143"/>
      <c r="C67" s="143"/>
      <c r="D67" s="143"/>
      <c r="E67" s="11" t="str">
        <f>SUBTOTAL(103,E68:E71)&amp;"건"</f>
        <v>4건</v>
      </c>
      <c r="F67" s="67"/>
      <c r="G67" s="112"/>
      <c r="H67" s="16"/>
      <c r="I67" s="16"/>
      <c r="J67" s="24">
        <f>SUBTOTAL(9,J68:J71)</f>
        <v>959600</v>
      </c>
      <c r="K67" s="24">
        <f t="shared" ref="K67:P67" si="40">SUBTOTAL(9,K68:K71)</f>
        <v>484760</v>
      </c>
      <c r="L67" s="24">
        <f t="shared" si="40"/>
        <v>225000</v>
      </c>
      <c r="M67" s="24">
        <f t="shared" si="40"/>
        <v>259760</v>
      </c>
      <c r="N67" s="24"/>
      <c r="O67" s="24">
        <f t="shared" si="40"/>
        <v>259760</v>
      </c>
      <c r="P67" s="24">
        <f t="shared" si="40"/>
        <v>259760</v>
      </c>
      <c r="Q67" s="24"/>
    </row>
    <row r="68" spans="1:17" ht="83.25" customHeight="1">
      <c r="A68" s="47" t="s">
        <v>145</v>
      </c>
      <c r="B68" s="13" t="s">
        <v>25</v>
      </c>
      <c r="C68" s="13" t="s">
        <v>45</v>
      </c>
      <c r="D68" s="48"/>
      <c r="E68" s="15" t="s">
        <v>146</v>
      </c>
      <c r="F68" s="18" t="s">
        <v>251</v>
      </c>
      <c r="G68" s="90" t="s">
        <v>147</v>
      </c>
      <c r="H68" s="15" t="s">
        <v>103</v>
      </c>
      <c r="I68" s="15" t="s">
        <v>273</v>
      </c>
      <c r="J68" s="84">
        <f>K68+N68</f>
        <v>700000</v>
      </c>
      <c r="K68" s="83">
        <v>350000</v>
      </c>
      <c r="L68" s="83">
        <v>150000</v>
      </c>
      <c r="M68" s="84">
        <f>K68-L68</f>
        <v>200000</v>
      </c>
      <c r="N68" s="83">
        <v>350000</v>
      </c>
      <c r="O68" s="83">
        <v>200000</v>
      </c>
      <c r="P68" s="97">
        <v>200000</v>
      </c>
      <c r="Q68" s="25"/>
    </row>
    <row r="69" spans="1:17" ht="83.25" customHeight="1">
      <c r="A69" s="47" t="s">
        <v>145</v>
      </c>
      <c r="B69" s="13" t="s">
        <v>43</v>
      </c>
      <c r="C69" s="13" t="s">
        <v>44</v>
      </c>
      <c r="D69" s="48"/>
      <c r="E69" s="49" t="s">
        <v>148</v>
      </c>
      <c r="F69" s="18" t="s">
        <v>251</v>
      </c>
      <c r="G69" s="90" t="s">
        <v>149</v>
      </c>
      <c r="H69" s="15" t="s">
        <v>139</v>
      </c>
      <c r="I69" s="82" t="s">
        <v>150</v>
      </c>
      <c r="J69" s="83">
        <v>210000</v>
      </c>
      <c r="K69" s="83">
        <v>105000</v>
      </c>
      <c r="L69" s="83">
        <v>75000</v>
      </c>
      <c r="M69" s="84">
        <v>30000</v>
      </c>
      <c r="N69" s="83">
        <v>105000</v>
      </c>
      <c r="O69" s="83">
        <v>30000</v>
      </c>
      <c r="P69" s="83">
        <v>30000</v>
      </c>
      <c r="Q69" s="25"/>
    </row>
    <row r="70" spans="1:17" s="76" customFormat="1" ht="83.25" customHeight="1">
      <c r="A70" s="81" t="s">
        <v>377</v>
      </c>
      <c r="B70" s="81" t="s">
        <v>378</v>
      </c>
      <c r="C70" s="81" t="s">
        <v>44</v>
      </c>
      <c r="D70" s="81"/>
      <c r="E70" s="82" t="s">
        <v>379</v>
      </c>
      <c r="F70" s="109" t="s">
        <v>383</v>
      </c>
      <c r="G70" s="120" t="s">
        <v>311</v>
      </c>
      <c r="H70" s="82" t="s">
        <v>139</v>
      </c>
      <c r="I70" s="82" t="s">
        <v>380</v>
      </c>
      <c r="J70" s="84">
        <v>26600</v>
      </c>
      <c r="K70" s="83">
        <v>15960</v>
      </c>
      <c r="L70" s="83">
        <v>0</v>
      </c>
      <c r="M70" s="84">
        <f t="shared" ref="M70:M71" si="41">K70-L70</f>
        <v>15960</v>
      </c>
      <c r="N70" s="83">
        <v>10640</v>
      </c>
      <c r="O70" s="83">
        <f>K70</f>
        <v>15960</v>
      </c>
      <c r="P70" s="83">
        <f>O70</f>
        <v>15960</v>
      </c>
      <c r="Q70" s="83"/>
    </row>
    <row r="71" spans="1:17" s="76" customFormat="1" ht="83.25" customHeight="1">
      <c r="A71" s="81" t="s">
        <v>377</v>
      </c>
      <c r="B71" s="81" t="s">
        <v>378</v>
      </c>
      <c r="C71" s="81" t="s">
        <v>44</v>
      </c>
      <c r="D71" s="81"/>
      <c r="E71" s="82" t="s">
        <v>381</v>
      </c>
      <c r="F71" s="109" t="s">
        <v>384</v>
      </c>
      <c r="G71" s="120" t="s">
        <v>311</v>
      </c>
      <c r="H71" s="82" t="s">
        <v>139</v>
      </c>
      <c r="I71" s="82" t="s">
        <v>382</v>
      </c>
      <c r="J71" s="84">
        <v>23000</v>
      </c>
      <c r="K71" s="83">
        <v>13800</v>
      </c>
      <c r="L71" s="83">
        <v>0</v>
      </c>
      <c r="M71" s="84">
        <f t="shared" si="41"/>
        <v>13800</v>
      </c>
      <c r="N71" s="83">
        <v>9200</v>
      </c>
      <c r="O71" s="83">
        <f>K71</f>
        <v>13800</v>
      </c>
      <c r="P71" s="83">
        <f>O71</f>
        <v>13800</v>
      </c>
      <c r="Q71" s="83"/>
    </row>
    <row r="72" spans="1:17" ht="72.75" customHeight="1">
      <c r="A72" s="144" t="s">
        <v>231</v>
      </c>
      <c r="B72" s="145"/>
      <c r="C72" s="145"/>
      <c r="D72" s="146"/>
      <c r="E72" s="63" t="str">
        <f>SUBTOTAL(103,E73)&amp;"건"</f>
        <v>1건</v>
      </c>
      <c r="F72" s="69"/>
      <c r="G72" s="86"/>
      <c r="H72" s="63"/>
      <c r="I72" s="23"/>
      <c r="J72" s="85">
        <f>SUBTOTAL(9,J73)</f>
        <v>55600</v>
      </c>
      <c r="K72" s="85">
        <f t="shared" ref="K72:P72" si="42">SUBTOTAL(9,K73)</f>
        <v>38920</v>
      </c>
      <c r="L72" s="85">
        <f t="shared" si="42"/>
        <v>0</v>
      </c>
      <c r="M72" s="85">
        <f t="shared" si="42"/>
        <v>38920</v>
      </c>
      <c r="N72" s="85">
        <f t="shared" si="42"/>
        <v>16680</v>
      </c>
      <c r="O72" s="85">
        <f t="shared" si="42"/>
        <v>38920</v>
      </c>
      <c r="P72" s="101">
        <f t="shared" si="42"/>
        <v>38920</v>
      </c>
      <c r="Q72" s="80">
        <f t="shared" ref="Q72" si="43">SUBTOTAL(9,Q73)</f>
        <v>0</v>
      </c>
    </row>
    <row r="73" spans="1:17" ht="116.25" customHeight="1">
      <c r="A73" s="13" t="s">
        <v>227</v>
      </c>
      <c r="B73" s="13" t="s">
        <v>199</v>
      </c>
      <c r="C73" s="13" t="s">
        <v>228</v>
      </c>
      <c r="D73" s="13" t="s">
        <v>229</v>
      </c>
      <c r="E73" s="15" t="s">
        <v>235</v>
      </c>
      <c r="F73" s="66" t="s">
        <v>253</v>
      </c>
      <c r="G73" s="90" t="s">
        <v>230</v>
      </c>
      <c r="H73" s="15" t="s">
        <v>202</v>
      </c>
      <c r="I73" s="15" t="s">
        <v>266</v>
      </c>
      <c r="J73" s="84">
        <v>55600</v>
      </c>
      <c r="K73" s="83">
        <v>38920</v>
      </c>
      <c r="L73" s="83"/>
      <c r="M73" s="84">
        <f t="shared" ref="M73" si="44">K73-L73</f>
        <v>38920</v>
      </c>
      <c r="N73" s="83">
        <v>16680</v>
      </c>
      <c r="O73" s="83">
        <f>K73</f>
        <v>38920</v>
      </c>
      <c r="P73" s="97">
        <v>38920</v>
      </c>
      <c r="Q73" s="83"/>
    </row>
    <row r="74" spans="1:17" ht="63" customHeight="1">
      <c r="A74" s="143" t="s">
        <v>151</v>
      </c>
      <c r="B74" s="143"/>
      <c r="C74" s="143"/>
      <c r="D74" s="143"/>
      <c r="E74" s="10" t="str">
        <f>SUBTOTAL(103,E75)&amp;"건"</f>
        <v>1건</v>
      </c>
      <c r="F74" s="64"/>
      <c r="G74" s="112"/>
      <c r="H74" s="50"/>
      <c r="I74" s="12"/>
      <c r="J74" s="80">
        <f>SUBTOTAL(9,J75)</f>
        <v>40000</v>
      </c>
      <c r="K74" s="80">
        <f t="shared" ref="K74:P76" si="45">SUBTOTAL(9,K75)</f>
        <v>40000</v>
      </c>
      <c r="L74" s="80">
        <f t="shared" si="45"/>
        <v>0</v>
      </c>
      <c r="M74" s="80">
        <f t="shared" si="45"/>
        <v>40000</v>
      </c>
      <c r="N74" s="80">
        <f t="shared" si="45"/>
        <v>0</v>
      </c>
      <c r="O74" s="80">
        <f t="shared" si="45"/>
        <v>40000</v>
      </c>
      <c r="P74" s="99">
        <f t="shared" si="45"/>
        <v>40000</v>
      </c>
      <c r="Q74" s="80"/>
    </row>
    <row r="75" spans="1:17" ht="83.1" customHeight="1">
      <c r="A75" s="13" t="s">
        <v>152</v>
      </c>
      <c r="B75" s="13" t="s">
        <v>267</v>
      </c>
      <c r="C75" s="13" t="s">
        <v>45</v>
      </c>
      <c r="D75" s="14"/>
      <c r="E75" s="15" t="s">
        <v>153</v>
      </c>
      <c r="F75" s="88" t="s">
        <v>399</v>
      </c>
      <c r="G75" s="90" t="s">
        <v>154</v>
      </c>
      <c r="H75" s="15" t="s">
        <v>103</v>
      </c>
      <c r="I75" s="15" t="s">
        <v>357</v>
      </c>
      <c r="J75" s="83">
        <f>K75+N75</f>
        <v>40000</v>
      </c>
      <c r="K75" s="83">
        <v>40000</v>
      </c>
      <c r="L75" s="83">
        <v>0</v>
      </c>
      <c r="M75" s="84">
        <f>K75-L75</f>
        <v>40000</v>
      </c>
      <c r="N75" s="83">
        <v>0</v>
      </c>
      <c r="O75" s="83">
        <f>K75</f>
        <v>40000</v>
      </c>
      <c r="P75" s="97">
        <v>40000</v>
      </c>
      <c r="Q75" s="83"/>
    </row>
    <row r="76" spans="1:17" ht="63" customHeight="1">
      <c r="A76" s="143" t="s">
        <v>155</v>
      </c>
      <c r="B76" s="143"/>
      <c r="C76" s="143"/>
      <c r="D76" s="143"/>
      <c r="E76" s="10" t="str">
        <f>SUBTOTAL(103,E77)&amp;"건"</f>
        <v>1건</v>
      </c>
      <c r="F76" s="64"/>
      <c r="G76" s="112"/>
      <c r="H76" s="50"/>
      <c r="I76" s="12"/>
      <c r="J76" s="80">
        <f>SUBTOTAL(9,J77)</f>
        <v>90000</v>
      </c>
      <c r="K76" s="80">
        <f t="shared" si="45"/>
        <v>90000</v>
      </c>
      <c r="L76" s="80">
        <f t="shared" si="45"/>
        <v>0</v>
      </c>
      <c r="M76" s="80">
        <f t="shared" si="45"/>
        <v>90000</v>
      </c>
      <c r="N76" s="80">
        <f t="shared" si="45"/>
        <v>0</v>
      </c>
      <c r="O76" s="80">
        <f t="shared" si="45"/>
        <v>90000</v>
      </c>
      <c r="P76" s="99">
        <f t="shared" si="45"/>
        <v>90000</v>
      </c>
      <c r="Q76" s="80"/>
    </row>
    <row r="77" spans="1:17" s="94" customFormat="1" ht="132.75" customHeight="1">
      <c r="A77" s="33" t="s">
        <v>156</v>
      </c>
      <c r="B77" s="33" t="s">
        <v>25</v>
      </c>
      <c r="C77" s="33" t="s">
        <v>26</v>
      </c>
      <c r="D77" s="34" t="s">
        <v>27</v>
      </c>
      <c r="E77" s="28" t="s">
        <v>157</v>
      </c>
      <c r="F77" s="30" t="s">
        <v>254</v>
      </c>
      <c r="G77" s="29" t="s">
        <v>158</v>
      </c>
      <c r="H77" s="28" t="s">
        <v>159</v>
      </c>
      <c r="I77" s="28" t="s">
        <v>160</v>
      </c>
      <c r="J77" s="46">
        <f>K77+N77</f>
        <v>90000</v>
      </c>
      <c r="K77" s="46">
        <v>90000</v>
      </c>
      <c r="L77" s="46">
        <v>0</v>
      </c>
      <c r="M77" s="93">
        <f>K77-L77</f>
        <v>90000</v>
      </c>
      <c r="N77" s="46">
        <v>0</v>
      </c>
      <c r="O77" s="46">
        <f>K77</f>
        <v>90000</v>
      </c>
      <c r="P77" s="104">
        <v>90000</v>
      </c>
      <c r="Q77" s="46"/>
    </row>
    <row r="78" spans="1:17" ht="63" customHeight="1">
      <c r="A78" s="143" t="s">
        <v>161</v>
      </c>
      <c r="B78" s="143"/>
      <c r="C78" s="143"/>
      <c r="D78" s="143"/>
      <c r="E78" s="10" t="str">
        <f>SUBTOTAL(103,E79:E92)&amp;"건"</f>
        <v>14건</v>
      </c>
      <c r="F78" s="64"/>
      <c r="G78" s="112"/>
      <c r="H78" s="50"/>
      <c r="I78" s="12"/>
      <c r="J78" s="80">
        <f t="shared" ref="J78:P78" si="46">SUBTOTAL(9,J79:J92)</f>
        <v>15572270</v>
      </c>
      <c r="K78" s="80">
        <f t="shared" si="46"/>
        <v>15572270</v>
      </c>
      <c r="L78" s="80">
        <f t="shared" si="46"/>
        <v>221900</v>
      </c>
      <c r="M78" s="80">
        <f t="shared" si="46"/>
        <v>15350370</v>
      </c>
      <c r="N78" s="80">
        <f t="shared" si="46"/>
        <v>0</v>
      </c>
      <c r="O78" s="80">
        <f t="shared" si="46"/>
        <v>15350370</v>
      </c>
      <c r="P78" s="99">
        <f t="shared" si="46"/>
        <v>15350270</v>
      </c>
      <c r="Q78" s="80"/>
    </row>
    <row r="79" spans="1:17" ht="77.25" customHeight="1">
      <c r="A79" s="13" t="s">
        <v>162</v>
      </c>
      <c r="B79" s="13" t="s">
        <v>32</v>
      </c>
      <c r="C79" s="13" t="s">
        <v>26</v>
      </c>
      <c r="D79" s="13" t="s">
        <v>27</v>
      </c>
      <c r="E79" s="15" t="s">
        <v>236</v>
      </c>
      <c r="F79" s="66" t="s">
        <v>248</v>
      </c>
      <c r="G79" s="90" t="s">
        <v>163</v>
      </c>
      <c r="H79" s="15" t="s">
        <v>41</v>
      </c>
      <c r="I79" s="15" t="s">
        <v>164</v>
      </c>
      <c r="J79" s="84">
        <f t="shared" ref="J79:J92" si="47">K79+N79</f>
        <v>110000</v>
      </c>
      <c r="K79" s="83">
        <v>110000</v>
      </c>
      <c r="L79" s="83">
        <v>0</v>
      </c>
      <c r="M79" s="84">
        <f t="shared" ref="M79:M92" si="48">K79-L79</f>
        <v>110000</v>
      </c>
      <c r="N79" s="83">
        <v>0</v>
      </c>
      <c r="O79" s="83">
        <f>K79</f>
        <v>110000</v>
      </c>
      <c r="P79" s="97">
        <v>110000</v>
      </c>
      <c r="Q79" s="83"/>
    </row>
    <row r="80" spans="1:17" ht="77.25" customHeight="1">
      <c r="A80" s="13" t="s">
        <v>165</v>
      </c>
      <c r="B80" s="51" t="s">
        <v>43</v>
      </c>
      <c r="C80" s="13" t="s">
        <v>166</v>
      </c>
      <c r="D80" s="14" t="s">
        <v>53</v>
      </c>
      <c r="E80" s="15" t="s">
        <v>167</v>
      </c>
      <c r="F80" s="70" t="s">
        <v>255</v>
      </c>
      <c r="G80" s="52" t="s">
        <v>168</v>
      </c>
      <c r="H80" s="15" t="s">
        <v>46</v>
      </c>
      <c r="I80" s="15" t="s">
        <v>169</v>
      </c>
      <c r="J80" s="84">
        <f t="shared" si="47"/>
        <v>54000</v>
      </c>
      <c r="K80" s="83">
        <v>54000</v>
      </c>
      <c r="L80" s="83">
        <v>52000</v>
      </c>
      <c r="M80" s="84">
        <f t="shared" si="48"/>
        <v>2000</v>
      </c>
      <c r="N80" s="83">
        <v>0</v>
      </c>
      <c r="O80" s="83">
        <v>2000</v>
      </c>
      <c r="P80" s="97">
        <v>2000</v>
      </c>
      <c r="Q80" s="83"/>
    </row>
    <row r="81" spans="1:17" ht="77.25" customHeight="1">
      <c r="A81" s="13" t="s">
        <v>165</v>
      </c>
      <c r="B81" s="51" t="s">
        <v>43</v>
      </c>
      <c r="C81" s="13" t="s">
        <v>166</v>
      </c>
      <c r="D81" s="14" t="s">
        <v>170</v>
      </c>
      <c r="E81" s="15" t="s">
        <v>171</v>
      </c>
      <c r="F81" s="75" t="s">
        <v>256</v>
      </c>
      <c r="G81" s="90" t="s">
        <v>168</v>
      </c>
      <c r="H81" s="15" t="s">
        <v>172</v>
      </c>
      <c r="I81" s="15" t="s">
        <v>173</v>
      </c>
      <c r="J81" s="84">
        <f t="shared" si="47"/>
        <v>3000</v>
      </c>
      <c r="K81" s="83">
        <v>3000</v>
      </c>
      <c r="L81" s="83">
        <v>2000</v>
      </c>
      <c r="M81" s="84">
        <f t="shared" si="48"/>
        <v>1000</v>
      </c>
      <c r="N81" s="83">
        <v>0</v>
      </c>
      <c r="O81" s="83">
        <v>1000</v>
      </c>
      <c r="P81" s="97">
        <v>1000</v>
      </c>
      <c r="Q81" s="83"/>
    </row>
    <row r="82" spans="1:17" ht="77.25" customHeight="1">
      <c r="A82" s="13" t="s">
        <v>165</v>
      </c>
      <c r="B82" s="51" t="s">
        <v>43</v>
      </c>
      <c r="C82" s="13" t="s">
        <v>166</v>
      </c>
      <c r="D82" s="13" t="s">
        <v>53</v>
      </c>
      <c r="E82" s="15" t="s">
        <v>174</v>
      </c>
      <c r="F82" s="70" t="s">
        <v>255</v>
      </c>
      <c r="G82" s="90" t="s">
        <v>168</v>
      </c>
      <c r="H82" s="15" t="s">
        <v>46</v>
      </c>
      <c r="I82" s="15" t="s">
        <v>175</v>
      </c>
      <c r="J82" s="84">
        <f t="shared" si="47"/>
        <v>20000</v>
      </c>
      <c r="K82" s="83">
        <v>20000</v>
      </c>
      <c r="L82" s="83">
        <v>0</v>
      </c>
      <c r="M82" s="84">
        <f t="shared" si="48"/>
        <v>20000</v>
      </c>
      <c r="N82" s="83">
        <v>0</v>
      </c>
      <c r="O82" s="83">
        <v>20000</v>
      </c>
      <c r="P82" s="97">
        <v>20000</v>
      </c>
      <c r="Q82" s="83"/>
    </row>
    <row r="83" spans="1:17" ht="367.5" customHeight="1">
      <c r="A83" s="13" t="s">
        <v>165</v>
      </c>
      <c r="B83" s="13" t="s">
        <v>101</v>
      </c>
      <c r="C83" s="13" t="s">
        <v>166</v>
      </c>
      <c r="D83" s="13" t="s">
        <v>53</v>
      </c>
      <c r="E83" s="15" t="s">
        <v>176</v>
      </c>
      <c r="F83" s="89" t="s">
        <v>249</v>
      </c>
      <c r="G83" s="90" t="s">
        <v>168</v>
      </c>
      <c r="H83" s="15" t="s">
        <v>46</v>
      </c>
      <c r="I83" s="15" t="s">
        <v>177</v>
      </c>
      <c r="J83" s="84">
        <f t="shared" si="47"/>
        <v>10270</v>
      </c>
      <c r="K83" s="83">
        <v>10270</v>
      </c>
      <c r="L83" s="83">
        <v>7900</v>
      </c>
      <c r="M83" s="84">
        <f t="shared" si="48"/>
        <v>2370</v>
      </c>
      <c r="N83" s="83"/>
      <c r="O83" s="83">
        <v>2370</v>
      </c>
      <c r="P83" s="97">
        <v>2270</v>
      </c>
      <c r="Q83" s="83"/>
    </row>
    <row r="84" spans="1:17" ht="150.75" customHeight="1">
      <c r="A84" s="13" t="s">
        <v>165</v>
      </c>
      <c r="B84" s="13" t="s">
        <v>43</v>
      </c>
      <c r="C84" s="13" t="s">
        <v>166</v>
      </c>
      <c r="D84" s="13" t="s">
        <v>53</v>
      </c>
      <c r="E84" s="15" t="s">
        <v>178</v>
      </c>
      <c r="F84" s="89" t="s">
        <v>257</v>
      </c>
      <c r="G84" s="90" t="s">
        <v>179</v>
      </c>
      <c r="H84" s="15" t="s">
        <v>46</v>
      </c>
      <c r="I84" s="15" t="s">
        <v>180</v>
      </c>
      <c r="J84" s="84">
        <f t="shared" si="47"/>
        <v>15000</v>
      </c>
      <c r="K84" s="83">
        <v>15000</v>
      </c>
      <c r="L84" s="83">
        <v>10000</v>
      </c>
      <c r="M84" s="84">
        <f t="shared" si="48"/>
        <v>5000</v>
      </c>
      <c r="N84" s="83">
        <v>0</v>
      </c>
      <c r="O84" s="83">
        <v>5000</v>
      </c>
      <c r="P84" s="97">
        <v>5000</v>
      </c>
      <c r="Q84" s="83"/>
    </row>
    <row r="85" spans="1:17" ht="83.1" customHeight="1">
      <c r="A85" s="13" t="s">
        <v>165</v>
      </c>
      <c r="B85" s="13" t="s">
        <v>43</v>
      </c>
      <c r="C85" s="13" t="s">
        <v>166</v>
      </c>
      <c r="D85" s="13" t="s">
        <v>53</v>
      </c>
      <c r="E85" s="53" t="s">
        <v>181</v>
      </c>
      <c r="F85" s="89" t="s">
        <v>257</v>
      </c>
      <c r="G85" s="90" t="s">
        <v>182</v>
      </c>
      <c r="H85" s="15" t="s">
        <v>46</v>
      </c>
      <c r="I85" s="15" t="s">
        <v>183</v>
      </c>
      <c r="J85" s="84">
        <f t="shared" si="47"/>
        <v>20000</v>
      </c>
      <c r="K85" s="83">
        <v>20000</v>
      </c>
      <c r="L85" s="83">
        <v>0</v>
      </c>
      <c r="M85" s="84">
        <f t="shared" si="48"/>
        <v>20000</v>
      </c>
      <c r="N85" s="83">
        <v>0</v>
      </c>
      <c r="O85" s="83">
        <v>20000</v>
      </c>
      <c r="P85" s="97">
        <v>20000</v>
      </c>
      <c r="Q85" s="83"/>
    </row>
    <row r="86" spans="1:17" ht="83.1" customHeight="1">
      <c r="A86" s="13" t="s">
        <v>165</v>
      </c>
      <c r="B86" s="13" t="s">
        <v>43</v>
      </c>
      <c r="C86" s="13" t="s">
        <v>166</v>
      </c>
      <c r="D86" s="13" t="s">
        <v>53</v>
      </c>
      <c r="E86" s="53" t="s">
        <v>184</v>
      </c>
      <c r="F86" s="89" t="s">
        <v>257</v>
      </c>
      <c r="G86" s="90" t="s">
        <v>185</v>
      </c>
      <c r="H86" s="15" t="s">
        <v>46</v>
      </c>
      <c r="I86" s="15" t="s">
        <v>184</v>
      </c>
      <c r="J86" s="84">
        <f t="shared" si="47"/>
        <v>20000</v>
      </c>
      <c r="K86" s="83">
        <v>20000</v>
      </c>
      <c r="L86" s="83">
        <v>0</v>
      </c>
      <c r="M86" s="84">
        <f t="shared" si="48"/>
        <v>20000</v>
      </c>
      <c r="N86" s="83">
        <v>0</v>
      </c>
      <c r="O86" s="83">
        <v>20000</v>
      </c>
      <c r="P86" s="97">
        <v>20000</v>
      </c>
      <c r="Q86" s="83"/>
    </row>
    <row r="87" spans="1:17" ht="83.1" customHeight="1">
      <c r="A87" s="13" t="s">
        <v>165</v>
      </c>
      <c r="B87" s="13" t="s">
        <v>43</v>
      </c>
      <c r="C87" s="13" t="s">
        <v>166</v>
      </c>
      <c r="D87" s="13" t="s">
        <v>53</v>
      </c>
      <c r="E87" s="53" t="s">
        <v>186</v>
      </c>
      <c r="F87" s="89" t="s">
        <v>257</v>
      </c>
      <c r="G87" s="90" t="s">
        <v>182</v>
      </c>
      <c r="H87" s="15" t="s">
        <v>46</v>
      </c>
      <c r="I87" s="15" t="s">
        <v>187</v>
      </c>
      <c r="J87" s="84">
        <f t="shared" si="47"/>
        <v>5000</v>
      </c>
      <c r="K87" s="83">
        <v>5000</v>
      </c>
      <c r="L87" s="83">
        <v>0</v>
      </c>
      <c r="M87" s="84">
        <f t="shared" si="48"/>
        <v>5000</v>
      </c>
      <c r="N87" s="83">
        <v>0</v>
      </c>
      <c r="O87" s="83">
        <v>5000</v>
      </c>
      <c r="P87" s="97">
        <v>5000</v>
      </c>
      <c r="Q87" s="83"/>
    </row>
    <row r="88" spans="1:17" ht="83.1" customHeight="1">
      <c r="A88" s="13" t="s">
        <v>165</v>
      </c>
      <c r="B88" s="13" t="s">
        <v>101</v>
      </c>
      <c r="C88" s="13" t="s">
        <v>166</v>
      </c>
      <c r="D88" s="13" t="s">
        <v>53</v>
      </c>
      <c r="E88" s="53" t="s">
        <v>188</v>
      </c>
      <c r="F88" s="89" t="s">
        <v>249</v>
      </c>
      <c r="G88" s="90" t="s">
        <v>189</v>
      </c>
      <c r="H88" s="15" t="s">
        <v>64</v>
      </c>
      <c r="I88" s="15" t="s">
        <v>190</v>
      </c>
      <c r="J88" s="84">
        <f t="shared" si="47"/>
        <v>25000</v>
      </c>
      <c r="K88" s="83">
        <v>25000</v>
      </c>
      <c r="L88" s="83">
        <v>0</v>
      </c>
      <c r="M88" s="84">
        <f t="shared" si="48"/>
        <v>25000</v>
      </c>
      <c r="N88" s="83">
        <v>0</v>
      </c>
      <c r="O88" s="83">
        <v>25000</v>
      </c>
      <c r="P88" s="97">
        <v>25000</v>
      </c>
      <c r="Q88" s="83"/>
    </row>
    <row r="89" spans="1:17" ht="83.1" customHeight="1">
      <c r="A89" s="13" t="s">
        <v>165</v>
      </c>
      <c r="B89" s="13" t="s">
        <v>101</v>
      </c>
      <c r="C89" s="13" t="s">
        <v>166</v>
      </c>
      <c r="D89" s="13" t="s">
        <v>53</v>
      </c>
      <c r="E89" s="53" t="s">
        <v>191</v>
      </c>
      <c r="F89" s="89" t="s">
        <v>249</v>
      </c>
      <c r="G89" s="90" t="s">
        <v>192</v>
      </c>
      <c r="H89" s="15" t="s">
        <v>64</v>
      </c>
      <c r="I89" s="15" t="s">
        <v>193</v>
      </c>
      <c r="J89" s="84">
        <f t="shared" si="47"/>
        <v>160000</v>
      </c>
      <c r="K89" s="83">
        <v>160000</v>
      </c>
      <c r="L89" s="83">
        <v>150000</v>
      </c>
      <c r="M89" s="84">
        <f t="shared" si="48"/>
        <v>10000</v>
      </c>
      <c r="N89" s="83">
        <v>0</v>
      </c>
      <c r="O89" s="83">
        <v>10000</v>
      </c>
      <c r="P89" s="97">
        <v>10000</v>
      </c>
      <c r="Q89" s="83"/>
    </row>
    <row r="90" spans="1:17" ht="83.1" customHeight="1">
      <c r="A90" s="13" t="s">
        <v>165</v>
      </c>
      <c r="B90" s="13" t="s">
        <v>101</v>
      </c>
      <c r="C90" s="13" t="s">
        <v>166</v>
      </c>
      <c r="D90" s="13" t="s">
        <v>53</v>
      </c>
      <c r="E90" s="53" t="s">
        <v>238</v>
      </c>
      <c r="F90" s="89" t="s">
        <v>249</v>
      </c>
      <c r="G90" s="90" t="s">
        <v>192</v>
      </c>
      <c r="H90" s="15" t="s">
        <v>64</v>
      </c>
      <c r="I90" s="15" t="s">
        <v>194</v>
      </c>
      <c r="J90" s="84">
        <f t="shared" si="47"/>
        <v>80000</v>
      </c>
      <c r="K90" s="83">
        <v>80000</v>
      </c>
      <c r="L90" s="83">
        <v>0</v>
      </c>
      <c r="M90" s="84">
        <f t="shared" si="48"/>
        <v>80000</v>
      </c>
      <c r="N90" s="83">
        <v>0</v>
      </c>
      <c r="O90" s="83">
        <v>80000</v>
      </c>
      <c r="P90" s="97">
        <v>80000</v>
      </c>
      <c r="Q90" s="83"/>
    </row>
    <row r="91" spans="1:17" ht="83.1" customHeight="1">
      <c r="A91" s="54" t="s">
        <v>162</v>
      </c>
      <c r="B91" s="54" t="s">
        <v>25</v>
      </c>
      <c r="C91" s="54" t="s">
        <v>26</v>
      </c>
      <c r="D91" s="54" t="s">
        <v>27</v>
      </c>
      <c r="E91" s="55" t="s">
        <v>195</v>
      </c>
      <c r="F91" s="89" t="s">
        <v>257</v>
      </c>
      <c r="G91" s="56" t="s">
        <v>196</v>
      </c>
      <c r="H91" s="55" t="s">
        <v>197</v>
      </c>
      <c r="I91" s="55" t="s">
        <v>195</v>
      </c>
      <c r="J91" s="84">
        <f t="shared" si="47"/>
        <v>15000000</v>
      </c>
      <c r="K91" s="57">
        <v>15000000</v>
      </c>
      <c r="L91" s="57">
        <v>0</v>
      </c>
      <c r="M91" s="84">
        <f t="shared" si="48"/>
        <v>15000000</v>
      </c>
      <c r="N91" s="57">
        <v>0</v>
      </c>
      <c r="O91" s="83">
        <f>K91</f>
        <v>15000000</v>
      </c>
      <c r="P91" s="83">
        <f t="shared" ref="P91" si="49">O91</f>
        <v>15000000</v>
      </c>
      <c r="Q91" s="83"/>
    </row>
    <row r="92" spans="1:17" s="137" customFormat="1" ht="71.25" customHeight="1">
      <c r="A92" s="81" t="s">
        <v>165</v>
      </c>
      <c r="B92" s="81" t="s">
        <v>101</v>
      </c>
      <c r="C92" s="81" t="s">
        <v>166</v>
      </c>
      <c r="D92" s="81" t="s">
        <v>53</v>
      </c>
      <c r="E92" s="91" t="s">
        <v>301</v>
      </c>
      <c r="F92" s="74" t="s">
        <v>247</v>
      </c>
      <c r="G92" s="90" t="s">
        <v>302</v>
      </c>
      <c r="H92" s="82" t="s">
        <v>64</v>
      </c>
      <c r="I92" s="82" t="s">
        <v>303</v>
      </c>
      <c r="J92" s="84">
        <f t="shared" si="47"/>
        <v>50000</v>
      </c>
      <c r="K92" s="83">
        <v>50000</v>
      </c>
      <c r="L92" s="83">
        <v>0</v>
      </c>
      <c r="M92" s="84">
        <f t="shared" si="48"/>
        <v>50000</v>
      </c>
      <c r="N92" s="83">
        <v>0</v>
      </c>
      <c r="O92" s="83">
        <v>50000</v>
      </c>
      <c r="P92" s="83">
        <v>50000</v>
      </c>
      <c r="Q92" s="83"/>
    </row>
  </sheetData>
  <mergeCells count="32">
    <mergeCell ref="O4:O5"/>
    <mergeCell ref="P4:P5"/>
    <mergeCell ref="A78:D78"/>
    <mergeCell ref="Q4:Q5"/>
    <mergeCell ref="A7:D7"/>
    <mergeCell ref="A16:D16"/>
    <mergeCell ref="A20:D20"/>
    <mergeCell ref="A25:D25"/>
    <mergeCell ref="A27:D27"/>
    <mergeCell ref="A72:D72"/>
    <mergeCell ref="A48:D48"/>
    <mergeCell ref="A50:D50"/>
    <mergeCell ref="A67:D67"/>
    <mergeCell ref="A74:D74"/>
    <mergeCell ref="A76:D76"/>
    <mergeCell ref="F3:F5"/>
    <mergeCell ref="A1:Q1"/>
    <mergeCell ref="P2:Q2"/>
    <mergeCell ref="A3:A5"/>
    <mergeCell ref="B3:B5"/>
    <mergeCell ref="C3:D3"/>
    <mergeCell ref="E3:E5"/>
    <mergeCell ref="G3:G5"/>
    <mergeCell ref="H3:H5"/>
    <mergeCell ref="I3:I5"/>
    <mergeCell ref="J3:N3"/>
    <mergeCell ref="O3:P3"/>
    <mergeCell ref="C4:C5"/>
    <mergeCell ref="D4:D5"/>
    <mergeCell ref="J4:J5"/>
    <mergeCell ref="K4:M4"/>
    <mergeCell ref="N4:N5"/>
  </mergeCells>
  <phoneticPr fontId="4" type="noConversion"/>
  <pageMargins left="0.70866141732283472" right="0.70866141732283472" top="0.74803149606299213" bottom="0.74803149606299213" header="0.31496062992125984" footer="0.31496062992125984"/>
  <pageSetup paperSize="8" scale="4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18"/>
  <sheetViews>
    <sheetView tabSelected="1" view="pageBreakPreview" zoomScale="55" zoomScaleNormal="85" zoomScaleSheetLayoutView="55" workbookViewId="0">
      <pane ySplit="1" topLeftCell="A2" activePane="bottomLeft" state="frozen"/>
      <selection pane="bottomLeft" activeCell="D12" sqref="D12"/>
    </sheetView>
  </sheetViews>
  <sheetFormatPr defaultRowHeight="16.5"/>
  <cols>
    <col min="1" max="1" width="20.875" style="76" customWidth="1"/>
    <col min="2" max="2" width="43.625" style="76" customWidth="1"/>
    <col min="3" max="3" width="38.5" style="76" customWidth="1"/>
    <col min="4" max="4" width="38.5" style="137" customWidth="1"/>
    <col min="5" max="5" width="25.125" style="76" hidden="1" customWidth="1"/>
    <col min="6" max="6" width="32.125" style="76" customWidth="1"/>
    <col min="7" max="7" width="39.625" style="76" customWidth="1"/>
    <col min="8" max="13" width="20.625" style="76" customWidth="1"/>
    <col min="14" max="16384" width="9" style="76"/>
  </cols>
  <sheetData>
    <row r="1" spans="1:13" ht="77.25" customHeight="1">
      <c r="A1" s="153" t="s">
        <v>320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52.5" customHeight="1">
      <c r="A2" s="122"/>
      <c r="B2" s="77"/>
      <c r="C2" s="77"/>
      <c r="D2" s="77"/>
      <c r="E2" s="77"/>
      <c r="F2" s="77"/>
      <c r="G2" s="77"/>
      <c r="H2" s="77"/>
      <c r="I2" s="77"/>
      <c r="J2" s="77"/>
      <c r="K2" s="77"/>
      <c r="L2" s="140" t="s">
        <v>321</v>
      </c>
      <c r="M2" s="140"/>
    </row>
    <row r="3" spans="1:13" ht="47.25" customHeight="1">
      <c r="A3" s="151" t="s">
        <v>322</v>
      </c>
      <c r="B3" s="151" t="s">
        <v>323</v>
      </c>
      <c r="C3" s="154" t="s">
        <v>324</v>
      </c>
      <c r="D3" s="154"/>
      <c r="E3" s="154"/>
      <c r="F3" s="151" t="s">
        <v>325</v>
      </c>
      <c r="G3" s="151" t="s">
        <v>326</v>
      </c>
      <c r="H3" s="151" t="s">
        <v>327</v>
      </c>
      <c r="I3" s="151" t="s">
        <v>328</v>
      </c>
      <c r="J3" s="151" t="s">
        <v>329</v>
      </c>
      <c r="K3" s="151" t="s">
        <v>330</v>
      </c>
      <c r="L3" s="151" t="s">
        <v>331</v>
      </c>
      <c r="M3" s="151" t="s">
        <v>332</v>
      </c>
    </row>
    <row r="4" spans="1:13" ht="47.25" customHeight="1">
      <c r="A4" s="152"/>
      <c r="B4" s="152"/>
      <c r="C4" s="78" t="s">
        <v>333</v>
      </c>
      <c r="D4" s="138" t="s">
        <v>406</v>
      </c>
      <c r="E4" s="78" t="s">
        <v>334</v>
      </c>
      <c r="F4" s="152"/>
      <c r="G4" s="152"/>
      <c r="H4" s="152"/>
      <c r="I4" s="152"/>
      <c r="J4" s="152"/>
      <c r="K4" s="152"/>
      <c r="L4" s="152"/>
      <c r="M4" s="152"/>
    </row>
    <row r="5" spans="1:13" ht="43.15" customHeight="1">
      <c r="A5" s="111" t="s">
        <v>335</v>
      </c>
      <c r="B5" s="79">
        <f>SUBTOTAL(103,B6:B17)</f>
        <v>5</v>
      </c>
      <c r="C5" s="124"/>
      <c r="D5" s="124"/>
      <c r="E5" s="111"/>
      <c r="F5" s="79"/>
      <c r="G5" s="125"/>
      <c r="H5" s="80">
        <f>SUBTOTAL(9,H6:H17)</f>
        <v>25000</v>
      </c>
      <c r="I5" s="80">
        <f>SUBTOTAL(9,I6:I17)</f>
        <v>25000</v>
      </c>
      <c r="J5" s="80">
        <f>SUBTOTAL(9,J6:J17)</f>
        <v>0</v>
      </c>
      <c r="K5" s="80">
        <f>SUBTOTAL(9,K6:K17)</f>
        <v>25000</v>
      </c>
      <c r="L5" s="80"/>
      <c r="M5" s="80"/>
    </row>
    <row r="6" spans="1:13" ht="63.75" customHeight="1">
      <c r="A6" s="81" t="s">
        <v>336</v>
      </c>
      <c r="B6" s="91" t="s">
        <v>337</v>
      </c>
      <c r="C6" s="82" t="s">
        <v>400</v>
      </c>
      <c r="D6" s="155" t="str">
        <f>REPLACE(E6,2,1,"O")</f>
        <v>최O희</v>
      </c>
      <c r="E6" s="109" t="s">
        <v>405</v>
      </c>
      <c r="F6" s="90" t="s">
        <v>317</v>
      </c>
      <c r="G6" s="82" t="s">
        <v>342</v>
      </c>
      <c r="H6" s="83">
        <v>5000</v>
      </c>
      <c r="I6" s="83">
        <v>5000</v>
      </c>
      <c r="J6" s="83">
        <v>0</v>
      </c>
      <c r="K6" s="83">
        <v>5000</v>
      </c>
      <c r="L6" s="83"/>
      <c r="M6" s="83"/>
    </row>
    <row r="7" spans="1:13" ht="63.75" customHeight="1">
      <c r="A7" s="81" t="s">
        <v>336</v>
      </c>
      <c r="B7" s="91" t="s">
        <v>337</v>
      </c>
      <c r="C7" s="109" t="s">
        <v>401</v>
      </c>
      <c r="D7" s="155" t="str">
        <f t="shared" ref="D7:D10" si="0">REPLACE(E7,2,1,"O")</f>
        <v>임O석</v>
      </c>
      <c r="E7" s="109" t="s">
        <v>338</v>
      </c>
      <c r="F7" s="90" t="s">
        <v>317</v>
      </c>
      <c r="G7" s="82" t="s">
        <v>342</v>
      </c>
      <c r="H7" s="83">
        <v>5000</v>
      </c>
      <c r="I7" s="83">
        <v>5000</v>
      </c>
      <c r="J7" s="83">
        <v>0</v>
      </c>
      <c r="K7" s="83">
        <v>5000</v>
      </c>
      <c r="L7" s="83"/>
      <c r="M7" s="83"/>
    </row>
    <row r="8" spans="1:13" ht="63.75" customHeight="1">
      <c r="A8" s="81" t="s">
        <v>336</v>
      </c>
      <c r="B8" s="91" t="s">
        <v>337</v>
      </c>
      <c r="C8" s="109" t="s">
        <v>402</v>
      </c>
      <c r="D8" s="155" t="str">
        <f t="shared" si="0"/>
        <v>임O구</v>
      </c>
      <c r="E8" s="109" t="s">
        <v>339</v>
      </c>
      <c r="F8" s="90" t="s">
        <v>317</v>
      </c>
      <c r="G8" s="82" t="s">
        <v>342</v>
      </c>
      <c r="H8" s="83">
        <v>5000</v>
      </c>
      <c r="I8" s="83">
        <v>5000</v>
      </c>
      <c r="J8" s="83">
        <v>0</v>
      </c>
      <c r="K8" s="83">
        <v>5000</v>
      </c>
      <c r="L8" s="83"/>
      <c r="M8" s="83"/>
    </row>
    <row r="9" spans="1:13" ht="63.75" customHeight="1">
      <c r="A9" s="81" t="s">
        <v>336</v>
      </c>
      <c r="B9" s="91" t="s">
        <v>337</v>
      </c>
      <c r="C9" s="109" t="s">
        <v>403</v>
      </c>
      <c r="D9" s="155" t="str">
        <f t="shared" si="0"/>
        <v>윤O영</v>
      </c>
      <c r="E9" s="109" t="s">
        <v>340</v>
      </c>
      <c r="F9" s="90" t="s">
        <v>317</v>
      </c>
      <c r="G9" s="82" t="s">
        <v>342</v>
      </c>
      <c r="H9" s="83">
        <v>5000</v>
      </c>
      <c r="I9" s="83">
        <v>5000</v>
      </c>
      <c r="J9" s="83">
        <v>0</v>
      </c>
      <c r="K9" s="83">
        <v>5000</v>
      </c>
      <c r="L9" s="83"/>
      <c r="M9" s="83"/>
    </row>
    <row r="10" spans="1:13" ht="63.75" customHeight="1">
      <c r="A10" s="81" t="s">
        <v>336</v>
      </c>
      <c r="B10" s="91" t="s">
        <v>337</v>
      </c>
      <c r="C10" s="109" t="s">
        <v>404</v>
      </c>
      <c r="D10" s="155" t="str">
        <f t="shared" si="0"/>
        <v>윤O욱</v>
      </c>
      <c r="E10" s="109" t="s">
        <v>341</v>
      </c>
      <c r="F10" s="90" t="s">
        <v>317</v>
      </c>
      <c r="G10" s="82" t="s">
        <v>342</v>
      </c>
      <c r="H10" s="83">
        <v>5000</v>
      </c>
      <c r="I10" s="83">
        <v>5000</v>
      </c>
      <c r="J10" s="83">
        <v>0</v>
      </c>
      <c r="K10" s="83">
        <v>5000</v>
      </c>
      <c r="L10" s="83"/>
      <c r="M10" s="83"/>
    </row>
    <row r="11" spans="1:13" ht="49.5" customHeight="1">
      <c r="A11" s="81"/>
      <c r="B11" s="82"/>
      <c r="C11" s="109"/>
      <c r="D11" s="109"/>
      <c r="E11" s="109"/>
      <c r="F11" s="82"/>
      <c r="G11" s="126"/>
      <c r="H11" s="83"/>
      <c r="I11" s="83"/>
      <c r="J11" s="83"/>
      <c r="K11" s="83"/>
      <c r="L11" s="83"/>
      <c r="M11" s="83"/>
    </row>
    <row r="12" spans="1:13" ht="49.5" customHeight="1">
      <c r="A12" s="81"/>
      <c r="B12" s="82"/>
      <c r="C12" s="109"/>
      <c r="D12" s="109"/>
      <c r="E12" s="109"/>
      <c r="F12" s="82"/>
      <c r="G12" s="126"/>
      <c r="H12" s="83"/>
      <c r="I12" s="83"/>
      <c r="J12" s="83"/>
      <c r="K12" s="83"/>
      <c r="L12" s="83"/>
      <c r="M12" s="83"/>
    </row>
    <row r="13" spans="1:13" ht="57.75" customHeight="1">
      <c r="A13" s="81"/>
      <c r="B13" s="82"/>
      <c r="C13" s="109"/>
      <c r="D13" s="109"/>
      <c r="E13" s="109"/>
      <c r="F13" s="82"/>
      <c r="G13" s="126"/>
      <c r="H13" s="83"/>
      <c r="I13" s="83"/>
      <c r="J13" s="83"/>
      <c r="K13" s="83"/>
      <c r="L13" s="83"/>
      <c r="M13" s="83"/>
    </row>
    <row r="14" spans="1:13" ht="47.25" customHeight="1">
      <c r="A14" s="81"/>
      <c r="B14" s="82"/>
      <c r="C14" s="109"/>
      <c r="D14" s="109"/>
      <c r="E14" s="109"/>
      <c r="F14" s="82"/>
      <c r="G14" s="126"/>
      <c r="H14" s="83"/>
      <c r="I14" s="83"/>
      <c r="J14" s="83"/>
      <c r="K14" s="83"/>
      <c r="L14" s="83"/>
      <c r="M14" s="83"/>
    </row>
    <row r="15" spans="1:13" ht="59.25" customHeight="1">
      <c r="A15" s="81"/>
      <c r="B15" s="82"/>
      <c r="C15" s="109"/>
      <c r="D15" s="109"/>
      <c r="E15" s="109"/>
      <c r="F15" s="82"/>
      <c r="G15" s="126"/>
      <c r="H15" s="83"/>
      <c r="I15" s="83"/>
      <c r="J15" s="83"/>
      <c r="K15" s="83"/>
      <c r="L15" s="83"/>
      <c r="M15" s="83"/>
    </row>
    <row r="16" spans="1:13" ht="39.75" customHeight="1">
      <c r="A16" s="81"/>
      <c r="B16" s="82"/>
      <c r="C16" s="109"/>
      <c r="D16" s="109"/>
      <c r="E16" s="109"/>
      <c r="F16" s="82"/>
      <c r="G16" s="126"/>
      <c r="H16" s="83"/>
      <c r="I16" s="83"/>
      <c r="J16" s="83"/>
      <c r="K16" s="83"/>
      <c r="L16" s="83"/>
      <c r="M16" s="83"/>
    </row>
    <row r="17" spans="1:13" ht="55.5" customHeight="1">
      <c r="A17" s="81"/>
      <c r="B17" s="82"/>
      <c r="C17" s="109"/>
      <c r="D17" s="109"/>
      <c r="E17" s="109"/>
      <c r="F17" s="82"/>
      <c r="G17" s="126"/>
      <c r="H17" s="83"/>
      <c r="I17" s="83"/>
      <c r="J17" s="83"/>
      <c r="K17" s="83"/>
      <c r="L17" s="83"/>
      <c r="M17" s="83"/>
    </row>
    <row r="18" spans="1:13" ht="48.75" customHeight="1"/>
  </sheetData>
  <mergeCells count="13">
    <mergeCell ref="K3:K4"/>
    <mergeCell ref="L3:L4"/>
    <mergeCell ref="M3:M4"/>
    <mergeCell ref="A1:M1"/>
    <mergeCell ref="L2:M2"/>
    <mergeCell ref="A3:A4"/>
    <mergeCell ref="B3:B4"/>
    <mergeCell ref="C3:E3"/>
    <mergeCell ref="F3:F4"/>
    <mergeCell ref="G3:G4"/>
    <mergeCell ref="H3:H4"/>
    <mergeCell ref="I3:I4"/>
    <mergeCell ref="J3:J4"/>
  </mergeCells>
  <phoneticPr fontId="4" type="noConversion"/>
  <pageMargins left="0" right="0" top="0.74803149606299213" bottom="0.74803149606299213" header="0.31496062992125984" footer="0.31496062992125984"/>
  <pageSetup paperSize="8" scale="56" fitToHeight="0" orientation="landscape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2" sqref="H32"/>
    </sheetView>
  </sheetViews>
  <sheetFormatPr defaultRowHeight="16.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최종</vt:lpstr>
      <vt:lpstr>대상자별지내역</vt:lpstr>
      <vt:lpstr>Sheet2</vt:lpstr>
      <vt:lpstr>Sheet3</vt:lpstr>
      <vt:lpstr>대상자별지내역!Print_Area</vt:lpstr>
      <vt:lpstr>대상자별지내역!Print_Titles</vt:lpstr>
      <vt:lpstr>최종!Print_Titles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황</cp:lastModifiedBy>
  <cp:lastPrinted>2019-04-08T05:20:24Z</cp:lastPrinted>
  <dcterms:created xsi:type="dcterms:W3CDTF">2019-03-21T23:52:11Z</dcterms:created>
  <dcterms:modified xsi:type="dcterms:W3CDTF">2019-04-10T05:01:22Z</dcterms:modified>
</cp:coreProperties>
</file>