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65" windowWidth="14670" windowHeight="7935" activeTab="1"/>
  </bookViews>
  <sheets>
    <sheet name="심의안건 " sheetId="6" r:id="rId1"/>
    <sheet name="대상자별지내역" sheetId="5" r:id="rId2"/>
  </sheets>
  <definedNames>
    <definedName name="_xlnm._FilterDatabase" localSheetId="1" hidden="1">대상자별지내역!#REF!</definedName>
    <definedName name="_xlnm._FilterDatabase" localSheetId="0" hidden="1">'심의안건 '!$A$3:$L$11</definedName>
    <definedName name="_xlnm.Print_Titles" localSheetId="1">대상자별지내역!$3:$4</definedName>
    <definedName name="_xlnm.Print_Titles" localSheetId="0">'심의안건 '!$3:$3</definedName>
  </definedNames>
  <calcPr calcId="145621"/>
</workbook>
</file>

<file path=xl/calcChain.xml><?xml version="1.0" encoding="utf-8"?>
<calcChain xmlns="http://schemas.openxmlformats.org/spreadsheetml/2006/main">
  <c r="C7" i="5" l="1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6" i="5"/>
  <c r="G11" i="6" l="1"/>
  <c r="M5" i="5" l="1"/>
  <c r="L5" i="6"/>
  <c r="L7" i="6"/>
  <c r="C5" i="6"/>
  <c r="L4" i="6" l="1"/>
  <c r="L5" i="5"/>
  <c r="I5" i="5"/>
  <c r="J5" i="5"/>
  <c r="K5" i="5"/>
  <c r="E5" i="5"/>
  <c r="H5" i="5"/>
  <c r="H7" i="6"/>
  <c r="I7" i="6"/>
  <c r="J7" i="6"/>
  <c r="K7" i="6"/>
  <c r="G7" i="6"/>
  <c r="G5" i="6"/>
  <c r="H5" i="6"/>
  <c r="I5" i="6"/>
  <c r="J5" i="6"/>
  <c r="K5" i="6"/>
  <c r="C7" i="6" l="1"/>
  <c r="H4" i="6"/>
  <c r="I4" i="6"/>
  <c r="J4" i="6"/>
  <c r="K4" i="6"/>
  <c r="G4" i="6"/>
  <c r="C4" i="6" l="1"/>
</calcChain>
</file>

<file path=xl/sharedStrings.xml><?xml version="1.0" encoding="utf-8"?>
<sst xmlns="http://schemas.openxmlformats.org/spreadsheetml/2006/main" count="184" uniqueCount="111">
  <si>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</si>
  <si>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</si>
  <si>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</si>
  <si>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</si>
  <si>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</si>
  <si>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</si>
  <si>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</si>
  <si>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</si>
  <si>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</si>
  <si>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</si>
  <si>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</si>
  <si>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</si>
  <si>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</si>
  <si>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</si>
  <si>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3차(위원회)</t>
    <phoneticPr fontId="1" type="noConversion"/>
  </si>
  <si>
    <t>1차(해당부서)</t>
    <phoneticPr fontId="1" type="noConversion"/>
  </si>
  <si>
    <t>사 업 내 용</t>
    <phoneticPr fontId="1" type="noConversion"/>
  </si>
  <si>
    <t>과목명</t>
    <phoneticPr fontId="1" type="noConversion"/>
  </si>
  <si>
    <t>보 조 사 업 명</t>
    <phoneticPr fontId="1" type="noConversion"/>
  </si>
  <si>
    <t>보 조 사 업 자</t>
    <phoneticPr fontId="1" type="noConversion"/>
  </si>
  <si>
    <t>부서명</t>
    <phoneticPr fontId="1" type="noConversion"/>
  </si>
  <si>
    <t>(단위 : 천원)</t>
    <phoneticPr fontId="1" type="noConversion"/>
  </si>
  <si>
    <t>제3회 예천군 보조금심의위원회 대상자선정심의 조서</t>
    <phoneticPr fontId="1" type="noConversion"/>
  </si>
  <si>
    <t>제3회 예천군 보조금심의위원회 대상자내역 별지 조서</t>
    <phoneticPr fontId="1" type="noConversion"/>
  </si>
  <si>
    <t>농정과  소계</t>
  </si>
  <si>
    <t>농정과</t>
  </si>
  <si>
    <t>민간경상사업보조</t>
  </si>
  <si>
    <t>과수생력화기자재지원
(과수전동가위)</t>
  </si>
  <si>
    <t>민간자본사업보조</t>
  </si>
  <si>
    <t>12,000천원 * 1명 * 80%</t>
    <phoneticPr fontId="1" type="noConversion"/>
  </si>
  <si>
    <t>1,600천원 * 1대 * 50%</t>
    <phoneticPr fontId="1" type="noConversion"/>
  </si>
  <si>
    <t>5,000천원 * 1식 * 50%</t>
    <phoneticPr fontId="1" type="noConversion"/>
  </si>
  <si>
    <t>농업6차산업 경영체 활성화지원사업</t>
    <phoneticPr fontId="1" type="noConversion"/>
  </si>
  <si>
    <t>벼 육묘장 개보수(소형) 지원사업</t>
    <phoneticPr fontId="1" type="noConversion"/>
  </si>
  <si>
    <t>새마을경제과</t>
    <phoneticPr fontId="1" type="noConversion"/>
  </si>
  <si>
    <t>소상공인 경영안정 지원사업</t>
    <phoneticPr fontId="1" type="noConversion"/>
  </si>
  <si>
    <t>민간자본사업보조
(자체재원)</t>
    <phoneticPr fontId="1" type="noConversion"/>
  </si>
  <si>
    <t>새마을경제과 소계</t>
    <phoneticPr fontId="1" type="noConversion"/>
  </si>
  <si>
    <t xml:space="preserve"> 소계</t>
    <phoneticPr fontId="1" type="noConversion"/>
  </si>
  <si>
    <t>새마을경제과</t>
    <phoneticPr fontId="1" type="noConversion"/>
  </si>
  <si>
    <t>안희윤</t>
    <phoneticPr fontId="1" type="noConversion"/>
  </si>
  <si>
    <t>소상공인 경영안정 지원사업</t>
    <phoneticPr fontId="1" type="noConversion"/>
  </si>
  <si>
    <t>민간자본사업보조</t>
    <phoneticPr fontId="1" type="noConversion"/>
  </si>
  <si>
    <t>이귀분</t>
    <phoneticPr fontId="1" type="noConversion"/>
  </si>
  <si>
    <t>박영희</t>
    <phoneticPr fontId="1" type="noConversion"/>
  </si>
  <si>
    <t>김일희</t>
    <phoneticPr fontId="1" type="noConversion"/>
  </si>
  <si>
    <t>정원분</t>
    <phoneticPr fontId="1" type="noConversion"/>
  </si>
  <si>
    <t>황운섭</t>
    <phoneticPr fontId="1" type="noConversion"/>
  </si>
  <si>
    <t>남진석</t>
    <phoneticPr fontId="1" type="noConversion"/>
  </si>
  <si>
    <t>장선옥</t>
    <phoneticPr fontId="1" type="noConversion"/>
  </si>
  <si>
    <t>권혁대</t>
    <phoneticPr fontId="1" type="noConversion"/>
  </si>
  <si>
    <t>새마을경제과</t>
    <phoneticPr fontId="1" type="noConversion"/>
  </si>
  <si>
    <t>박성교</t>
    <phoneticPr fontId="1" type="noConversion"/>
  </si>
  <si>
    <t>소상공인 경영안정 지원사업</t>
    <phoneticPr fontId="1" type="noConversion"/>
  </si>
  <si>
    <t>민간자본사업보조</t>
    <phoneticPr fontId="1" type="noConversion"/>
  </si>
  <si>
    <t>김경숙</t>
    <phoneticPr fontId="1" type="noConversion"/>
  </si>
  <si>
    <t>허미애</t>
    <phoneticPr fontId="1" type="noConversion"/>
  </si>
  <si>
    <t>황재선</t>
    <phoneticPr fontId="1" type="noConversion"/>
  </si>
  <si>
    <t>박우천</t>
    <phoneticPr fontId="1" type="noConversion"/>
  </si>
  <si>
    <t>박창훈</t>
    <phoneticPr fontId="1" type="noConversion"/>
  </si>
  <si>
    <t>이창희</t>
    <phoneticPr fontId="1" type="noConversion"/>
  </si>
  <si>
    <t>4,002천원*1식*50%</t>
    <phoneticPr fontId="1" type="noConversion"/>
  </si>
  <si>
    <t>장옥임</t>
    <phoneticPr fontId="1" type="noConversion"/>
  </si>
  <si>
    <t>김성기</t>
    <phoneticPr fontId="1" type="noConversion"/>
  </si>
  <si>
    <t>전원숙</t>
    <phoneticPr fontId="1" type="noConversion"/>
  </si>
  <si>
    <t>김점남</t>
    <phoneticPr fontId="1" type="noConversion"/>
  </si>
  <si>
    <t>58,332천원 * 1식 * 50%</t>
    <phoneticPr fontId="1" type="noConversion"/>
  </si>
  <si>
    <t>48,492천원 * 1식 * 50%</t>
    <phoneticPr fontId="1" type="noConversion"/>
  </si>
  <si>
    <t>42,096천원 * 1식 * 50%</t>
    <phoneticPr fontId="1" type="noConversion"/>
  </si>
  <si>
    <t>58,330천원 * 1식 * 50%</t>
    <phoneticPr fontId="1" type="noConversion"/>
  </si>
  <si>
    <t>40,510천원 * 1식 * 50%</t>
    <phoneticPr fontId="1" type="noConversion"/>
  </si>
  <si>
    <t>31410천원 * 1식 * 50%</t>
    <phoneticPr fontId="1" type="noConversion"/>
  </si>
  <si>
    <t>50,487천원 * 1식 * 50%</t>
    <phoneticPr fontId="1" type="noConversion"/>
  </si>
  <si>
    <t>3,245천원 * 1식 * 50%</t>
    <phoneticPr fontId="1" type="noConversion"/>
  </si>
  <si>
    <t>3,600천원 * 1식 * 50%</t>
    <phoneticPr fontId="1" type="noConversion"/>
  </si>
  <si>
    <t>4,300천원 * 1식 * 50%</t>
    <phoneticPr fontId="1" type="noConversion"/>
  </si>
  <si>
    <t>3,072천원 * 1식 * 50%</t>
    <phoneticPr fontId="1" type="noConversion"/>
  </si>
  <si>
    <t>3,240천원 * 1식 * 50%</t>
    <phoneticPr fontId="1" type="noConversion"/>
  </si>
  <si>
    <t>2,800천원 * 1식 * 50%</t>
    <phoneticPr fontId="1" type="noConversion"/>
  </si>
  <si>
    <t>1,600천원 * 1식 * 50%</t>
    <phoneticPr fontId="1" type="noConversion"/>
  </si>
  <si>
    <t>3,520천원 * 1식 * 50%</t>
    <phoneticPr fontId="1" type="noConversion"/>
  </si>
  <si>
    <t>민간자본사업보조</t>
    <phoneticPr fontId="1" type="noConversion"/>
  </si>
  <si>
    <t>농정과</t>
    <phoneticPr fontId="1" type="noConversion"/>
  </si>
  <si>
    <t>농약안전보관함</t>
    <phoneticPr fontId="1" type="noConversion"/>
  </si>
  <si>
    <t>민간자본사업보조</t>
    <phoneticPr fontId="1" type="noConversion"/>
  </si>
  <si>
    <t>민간자본사업보조</t>
    <phoneticPr fontId="1" type="noConversion"/>
  </si>
  <si>
    <t>320천원 * 1식 * 50%</t>
    <phoneticPr fontId="1" type="noConversion"/>
  </si>
  <si>
    <t>371,256천원 * 1식 * 50%</t>
    <phoneticPr fontId="1" type="noConversion"/>
  </si>
  <si>
    <t>3,100천원 * 1식 * 50%</t>
    <phoneticPr fontId="1" type="noConversion"/>
  </si>
  <si>
    <t>4,070천원 * 1식 * 50%</t>
    <phoneticPr fontId="1" type="noConversion"/>
  </si>
  <si>
    <t>2,200천원 * 1식 * 50%</t>
    <phoneticPr fontId="1" type="noConversion"/>
  </si>
  <si>
    <t>2,850천원 * 1식 * 50%</t>
    <phoneticPr fontId="1" type="noConversion"/>
  </si>
  <si>
    <t>예천읍 안 *윤 외  19명
(대상자 내역 별지)</t>
    <phoneticPr fontId="1" type="noConversion"/>
  </si>
  <si>
    <t>지보면 지보로 180 지보농업협동조합</t>
    <phoneticPr fontId="1" type="noConversion"/>
  </si>
  <si>
    <t>효자면 차*해</t>
    <phoneticPr fontId="1" type="noConversion"/>
  </si>
  <si>
    <t>지보면 정*영</t>
    <phoneticPr fontId="1" type="noConversion"/>
  </si>
  <si>
    <t>개포면 김*기</t>
    <phoneticPr fontId="1" type="noConversion"/>
  </si>
  <si>
    <t>예천읍 상설시장2길</t>
    <phoneticPr fontId="1" type="noConversion"/>
  </si>
  <si>
    <t xml:space="preserve">예천읍 상설시장1길 </t>
    <phoneticPr fontId="1" type="noConversion"/>
  </si>
  <si>
    <t xml:space="preserve">은풍면 은풍로 </t>
    <phoneticPr fontId="1" type="noConversion"/>
  </si>
  <si>
    <t>예천읍 시장로</t>
    <phoneticPr fontId="1" type="noConversion"/>
  </si>
  <si>
    <t xml:space="preserve">예천읍 맛고을길 </t>
    <phoneticPr fontId="1" type="noConversion"/>
  </si>
  <si>
    <t>예천읍 한천길</t>
    <phoneticPr fontId="1" type="noConversion"/>
  </si>
  <si>
    <t>예천읍 맛고을길</t>
    <phoneticPr fontId="1" type="noConversion"/>
  </si>
  <si>
    <t>예천읍 상설시장1길</t>
    <phoneticPr fontId="1" type="noConversion"/>
  </si>
  <si>
    <t xml:space="preserve">예천읍 중앙로 </t>
    <phoneticPr fontId="1" type="noConversion"/>
  </si>
  <si>
    <t xml:space="preserve">예천읍 효자로 </t>
    <phoneticPr fontId="1" type="noConversion"/>
  </si>
  <si>
    <t xml:space="preserve">예천읍 시장로 </t>
    <phoneticPr fontId="1" type="noConversion"/>
  </si>
  <si>
    <t xml:space="preserve">호명면 인포길 </t>
    <phoneticPr fontId="1" type="noConversion"/>
  </si>
  <si>
    <t>예천읍 중앙로</t>
    <phoneticPr fontId="1" type="noConversion"/>
  </si>
  <si>
    <t xml:space="preserve">풍양면 낙상2길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</si>
</sst>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60"/>
      <color theme="1"/>
      <name val="HY헤드라인M"/>
      <family val="1"/>
      <charset val="129"/>
    </font>
    <font>
      <sz val="18"/>
      <color theme="1"/>
      <name val="맑은 고딕"/>
      <family val="3"/>
      <charset val="129"/>
      <scheme val="minor"/>
    </font>
    <font>
      <sz val="16"/>
      <color rgb="FF666666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/>
    <xf numFmtId="41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/>
    <xf numFmtId="41" fontId="11" fillId="0" borderId="0" applyFont="0" applyFill="0" applyBorder="0" applyAlignment="0" applyProtection="0"/>
    <xf numFmtId="0" fontId="11" fillId="0" borderId="0"/>
    <xf numFmtId="0" fontId="11" fillId="0" borderId="0"/>
    <xf numFmtId="41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1" fontId="7" fillId="4" borderId="2" xfId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41" fontId="12" fillId="0" borderId="2" xfId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41" fontId="7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14">
    <cellStyle name="쉼표 [0]" xfId="1" builtinId="6"/>
    <cellStyle name="쉼표 [0] 10" xfId="12"/>
    <cellStyle name="쉼표 [0] 2" xfId="3"/>
    <cellStyle name="쉼표 [0] 2 2" xfId="9"/>
    <cellStyle name="쉼표 [0] 3" xfId="7"/>
    <cellStyle name="표준" xfId="0" builtinId="0"/>
    <cellStyle name="표준 10" xfId="11"/>
    <cellStyle name="표준 2" xfId="2"/>
    <cellStyle name="표준 2 2" xfId="5"/>
    <cellStyle name="표준 2 3" xfId="10"/>
    <cellStyle name="표준 3" xfId="4"/>
    <cellStyle name="표준 4" xfId="6"/>
    <cellStyle name="표준 6" xfId="8"/>
    <cellStyle name="표준 7" xfId="1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1"/>
  <sheetViews>
    <sheetView view="pageBreakPreview" zoomScale="60" zoomScaleNormal="85" workbookViewId="0">
      <pane xSplit="12" ySplit="3" topLeftCell="M4" activePane="bottomRight" state="frozen"/>
      <selection pane="topRight" activeCell="M1" sqref="M1"/>
      <selection pane="bottomLeft" activeCell="A4" sqref="A4"/>
      <selection pane="bottomRight" activeCell="B11" sqref="B11"/>
    </sheetView>
  </sheetViews>
  <sheetFormatPr defaultRowHeight="16.5" x14ac:dyDescent="0.3"/>
  <cols>
    <col min="1" max="1" width="20.875" customWidth="1"/>
    <col min="2" max="2" width="55.875" customWidth="1"/>
    <col min="3" max="3" width="58.375" customWidth="1"/>
    <col min="4" max="4" width="32.125" hidden="1" customWidth="1"/>
    <col min="5" max="5" width="32.125" customWidth="1"/>
    <col min="6" max="6" width="39.625" customWidth="1"/>
    <col min="7" max="12" width="20.625" customWidth="1"/>
  </cols>
  <sheetData>
    <row r="1" spans="1:12" ht="77.25" customHeight="1" x14ac:dyDescent="0.3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38" t="s">
        <v>21</v>
      </c>
      <c r="L2" s="38"/>
    </row>
    <row r="3" spans="1:12" ht="60.75" customHeight="1" x14ac:dyDescent="0.3">
      <c r="A3" s="15" t="s">
        <v>20</v>
      </c>
      <c r="B3" s="15" t="s">
        <v>19</v>
      </c>
      <c r="C3" s="15" t="s">
        <v>18</v>
      </c>
      <c r="D3" s="15" t="s">
        <v>17</v>
      </c>
      <c r="E3" s="15" t="s">
        <v>17</v>
      </c>
      <c r="F3" s="15" t="s">
        <v>16</v>
      </c>
      <c r="G3" s="15" t="s">
        <v>1</v>
      </c>
      <c r="H3" s="15" t="s">
        <v>2</v>
      </c>
      <c r="I3" s="15" t="s">
        <v>3</v>
      </c>
      <c r="J3" s="15" t="s">
        <v>15</v>
      </c>
      <c r="K3" s="15" t="s">
        <v>6</v>
      </c>
      <c r="L3" s="15" t="s">
        <v>14</v>
      </c>
    </row>
    <row r="4" spans="1:12" ht="60" customHeight="1" x14ac:dyDescent="0.3">
      <c r="A4" s="39" t="s">
        <v>1</v>
      </c>
      <c r="B4" s="39"/>
      <c r="C4" s="14" t="str">
        <f>SUBTOTAL(103,C5:C11)&amp;"건"</f>
        <v>5건</v>
      </c>
      <c r="D4" s="14"/>
      <c r="E4" s="13"/>
      <c r="F4" s="12"/>
      <c r="G4" s="12">
        <f t="shared" ref="G4:L4" si="0">SUBTOTAL(9,G6:G11)</f>
        <v>390176</v>
      </c>
      <c r="H4" s="12">
        <f t="shared" si="0"/>
        <v>198501</v>
      </c>
      <c r="I4" s="12">
        <f t="shared" si="0"/>
        <v>191675</v>
      </c>
      <c r="J4" s="12">
        <f t="shared" si="0"/>
        <v>198501</v>
      </c>
      <c r="K4" s="12">
        <f t="shared" si="0"/>
        <v>198501</v>
      </c>
      <c r="L4" s="12">
        <f t="shared" si="0"/>
        <v>198502</v>
      </c>
    </row>
    <row r="5" spans="1:12" s="17" customFormat="1" ht="60" customHeight="1" x14ac:dyDescent="0.3">
      <c r="A5" s="40" t="s">
        <v>37</v>
      </c>
      <c r="B5" s="40"/>
      <c r="C5" s="30" t="str">
        <f>SUBTOTAL(103,C6)&amp;"건"</f>
        <v>1건</v>
      </c>
      <c r="D5" s="30"/>
      <c r="E5" s="30"/>
      <c r="F5" s="31"/>
      <c r="G5" s="31">
        <f t="shared" ref="G5:L5" si="1">SUBTOTAL(9,G6)</f>
        <v>371256</v>
      </c>
      <c r="H5" s="31">
        <f t="shared" si="1"/>
        <v>185441</v>
      </c>
      <c r="I5" s="31">
        <f t="shared" si="1"/>
        <v>185815</v>
      </c>
      <c r="J5" s="31">
        <f t="shared" si="1"/>
        <v>185441</v>
      </c>
      <c r="K5" s="31">
        <f t="shared" si="1"/>
        <v>185441</v>
      </c>
      <c r="L5" s="31">
        <f t="shared" si="1"/>
        <v>185442</v>
      </c>
    </row>
    <row r="6" spans="1:12" s="17" customFormat="1" ht="63.75" customHeight="1" x14ac:dyDescent="0.3">
      <c r="A6" s="19" t="s">
        <v>34</v>
      </c>
      <c r="B6" s="23" t="s">
        <v>92</v>
      </c>
      <c r="C6" s="32" t="s">
        <v>35</v>
      </c>
      <c r="D6" s="32" t="s">
        <v>36</v>
      </c>
      <c r="E6" s="32" t="s">
        <v>81</v>
      </c>
      <c r="F6" s="32" t="s">
        <v>87</v>
      </c>
      <c r="G6" s="33">
        <v>371256</v>
      </c>
      <c r="H6" s="33">
        <v>185441</v>
      </c>
      <c r="I6" s="33">
        <v>185815</v>
      </c>
      <c r="J6" s="33">
        <v>185441</v>
      </c>
      <c r="K6" s="33">
        <v>185441</v>
      </c>
      <c r="L6" s="33">
        <v>185442</v>
      </c>
    </row>
    <row r="7" spans="1:12" s="17" customFormat="1" ht="60" customHeight="1" x14ac:dyDescent="0.3">
      <c r="A7" s="40" t="s">
        <v>24</v>
      </c>
      <c r="B7" s="40"/>
      <c r="C7" s="30" t="str">
        <f>SUBTOTAL(103,C8:C11)&amp;"건"</f>
        <v>4건</v>
      </c>
      <c r="D7" s="30"/>
      <c r="E7" s="30"/>
      <c r="F7" s="31"/>
      <c r="G7" s="31">
        <f t="shared" ref="G7:L7" si="2">SUBTOTAL(9,G8:G11)</f>
        <v>18920</v>
      </c>
      <c r="H7" s="31">
        <f t="shared" si="2"/>
        <v>13060</v>
      </c>
      <c r="I7" s="31">
        <f t="shared" si="2"/>
        <v>5860</v>
      </c>
      <c r="J7" s="31">
        <f t="shared" si="2"/>
        <v>13060</v>
      </c>
      <c r="K7" s="31">
        <f t="shared" si="2"/>
        <v>13060</v>
      </c>
      <c r="L7" s="31">
        <f t="shared" si="2"/>
        <v>13060</v>
      </c>
    </row>
    <row r="8" spans="1:12" s="17" customFormat="1" ht="60" customHeight="1" x14ac:dyDescent="0.3">
      <c r="A8" s="19" t="s">
        <v>25</v>
      </c>
      <c r="B8" s="23" t="s">
        <v>93</v>
      </c>
      <c r="C8" s="32" t="s">
        <v>32</v>
      </c>
      <c r="D8" s="32" t="s">
        <v>26</v>
      </c>
      <c r="E8" s="32" t="s">
        <v>26</v>
      </c>
      <c r="F8" s="32" t="s">
        <v>29</v>
      </c>
      <c r="G8" s="33">
        <v>12000</v>
      </c>
      <c r="H8" s="33">
        <v>9600</v>
      </c>
      <c r="I8" s="33">
        <v>2400</v>
      </c>
      <c r="J8" s="33">
        <v>9600</v>
      </c>
      <c r="K8" s="33">
        <v>9600</v>
      </c>
      <c r="L8" s="33">
        <v>9600</v>
      </c>
    </row>
    <row r="9" spans="1:12" s="17" customFormat="1" ht="60" customHeight="1" x14ac:dyDescent="0.3">
      <c r="A9" s="20" t="s">
        <v>25</v>
      </c>
      <c r="B9" s="21" t="s">
        <v>94</v>
      </c>
      <c r="C9" s="25" t="s">
        <v>27</v>
      </c>
      <c r="D9" s="25" t="s">
        <v>28</v>
      </c>
      <c r="E9" s="25" t="s">
        <v>28</v>
      </c>
      <c r="F9" s="25" t="s">
        <v>30</v>
      </c>
      <c r="G9" s="26">
        <v>1600</v>
      </c>
      <c r="H9" s="26">
        <v>800</v>
      </c>
      <c r="I9" s="26">
        <v>800</v>
      </c>
      <c r="J9" s="26">
        <v>800</v>
      </c>
      <c r="K9" s="26">
        <v>800</v>
      </c>
      <c r="L9" s="26">
        <v>800</v>
      </c>
    </row>
    <row r="10" spans="1:12" s="17" customFormat="1" ht="60" customHeight="1" x14ac:dyDescent="0.3">
      <c r="A10" s="19" t="s">
        <v>25</v>
      </c>
      <c r="B10" s="23" t="s">
        <v>95</v>
      </c>
      <c r="C10" s="32" t="s">
        <v>33</v>
      </c>
      <c r="D10" s="22" t="s">
        <v>28</v>
      </c>
      <c r="E10" s="22" t="s">
        <v>28</v>
      </c>
      <c r="F10" s="32" t="s">
        <v>31</v>
      </c>
      <c r="G10" s="33">
        <v>5000</v>
      </c>
      <c r="H10" s="33">
        <v>2500</v>
      </c>
      <c r="I10" s="33">
        <v>2500</v>
      </c>
      <c r="J10" s="33">
        <v>2500</v>
      </c>
      <c r="K10" s="33">
        <v>2500</v>
      </c>
      <c r="L10" s="33">
        <v>2500</v>
      </c>
    </row>
    <row r="11" spans="1:12" s="17" customFormat="1" ht="57.75" customHeight="1" x14ac:dyDescent="0.3">
      <c r="A11" s="19" t="s">
        <v>82</v>
      </c>
      <c r="B11" s="23" t="s">
        <v>96</v>
      </c>
      <c r="C11" s="32" t="s">
        <v>83</v>
      </c>
      <c r="D11" s="32" t="s">
        <v>84</v>
      </c>
      <c r="E11" s="32" t="s">
        <v>85</v>
      </c>
      <c r="F11" s="32" t="s">
        <v>86</v>
      </c>
      <c r="G11" s="33">
        <f t="shared" ref="G11" si="3">SUM(H11:I11)</f>
        <v>320</v>
      </c>
      <c r="H11" s="33">
        <v>160</v>
      </c>
      <c r="I11" s="33">
        <v>160</v>
      </c>
      <c r="J11" s="33">
        <v>160</v>
      </c>
      <c r="K11" s="33">
        <v>160</v>
      </c>
      <c r="L11" s="35">
        <v>160</v>
      </c>
    </row>
  </sheetData>
  <mergeCells count="5">
    <mergeCell ref="A1:L1"/>
    <mergeCell ref="K2:L2"/>
    <mergeCell ref="A4:B4"/>
    <mergeCell ref="A7:B7"/>
    <mergeCell ref="A5:B5"/>
  </mergeCells>
  <phoneticPr fontId="1" type="noConversion"/>
  <pageMargins left="0.25" right="0.25" top="0.75" bottom="0.75" header="0.3" footer="0.3"/>
  <pageSetup paperSize="8" scale="5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26"/>
  <sheetViews>
    <sheetView tabSelected="1" zoomScale="66" zoomScaleNormal="66" zoomScaleSheetLayoutView="55" workbookViewId="0">
      <pane xSplit="13" ySplit="4" topLeftCell="BA17" activePane="bottomRight" state="frozen"/>
      <selection pane="topRight" activeCell="N1" sqref="N1"/>
      <selection pane="bottomLeft" activeCell="A6" sqref="A6"/>
      <selection pane="bottomRight" activeCell="C25" sqref="C25"/>
    </sheetView>
  </sheetViews>
  <sheetFormatPr defaultRowHeight="26.25" x14ac:dyDescent="0.3"/>
  <cols>
    <col min="1" max="1" width="20.875" customWidth="1"/>
    <col min="2" max="3" width="32.75" style="7" customWidth="1"/>
    <col min="4" max="4" width="33.5" style="3" hidden="1" customWidth="1"/>
    <col min="5" max="5" width="52.25" style="3" customWidth="1"/>
    <col min="6" max="6" width="32.125" style="3" customWidth="1"/>
    <col min="7" max="7" width="39.625" style="3" customWidth="1"/>
    <col min="8" max="13" width="20.625" style="10" customWidth="1"/>
    <col min="14" max="44" width="9" style="3"/>
  </cols>
  <sheetData>
    <row r="1" spans="1:44" ht="76.5" x14ac:dyDescent="0.3">
      <c r="A1" s="37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44" ht="41.25" x14ac:dyDescent="0.3">
      <c r="A2" s="2"/>
      <c r="B2" s="6"/>
      <c r="C2" s="6"/>
      <c r="D2" s="1"/>
      <c r="E2" s="1"/>
      <c r="F2" s="1"/>
      <c r="G2" s="1"/>
      <c r="H2" s="9"/>
      <c r="I2" s="9"/>
      <c r="J2" s="9"/>
      <c r="K2" s="9"/>
      <c r="L2" s="41" t="s">
        <v>10</v>
      </c>
      <c r="M2" s="41"/>
    </row>
    <row r="3" spans="1:44" ht="48.75" customHeight="1" x14ac:dyDescent="0.3">
      <c r="A3" s="42" t="s">
        <v>0</v>
      </c>
      <c r="B3" s="42" t="s">
        <v>7</v>
      </c>
      <c r="C3" s="42"/>
      <c r="D3" s="42"/>
      <c r="E3" s="42" t="s">
        <v>8</v>
      </c>
      <c r="F3" s="42" t="s">
        <v>11</v>
      </c>
      <c r="G3" s="42" t="s">
        <v>9</v>
      </c>
      <c r="H3" s="42" t="s">
        <v>1</v>
      </c>
      <c r="I3" s="42" t="s">
        <v>2</v>
      </c>
      <c r="J3" s="42" t="s">
        <v>3</v>
      </c>
      <c r="K3" s="42" t="s">
        <v>4</v>
      </c>
      <c r="L3" s="42" t="s">
        <v>6</v>
      </c>
      <c r="M3" s="42" t="s">
        <v>5</v>
      </c>
    </row>
    <row r="4" spans="1:44" ht="57.75" customHeight="1" x14ac:dyDescent="0.3">
      <c r="A4" s="42"/>
      <c r="B4" s="11" t="s">
        <v>12</v>
      </c>
      <c r="C4" s="36" t="s">
        <v>13</v>
      </c>
      <c r="D4" s="27" t="s">
        <v>13</v>
      </c>
      <c r="E4" s="42"/>
      <c r="F4" s="42"/>
      <c r="G4" s="42"/>
      <c r="H4" s="42"/>
      <c r="I4" s="42"/>
      <c r="J4" s="42"/>
      <c r="K4" s="42"/>
      <c r="L4" s="42"/>
      <c r="M4" s="42"/>
    </row>
    <row r="5" spans="1:44" s="17" customFormat="1" ht="43.15" customHeight="1" x14ac:dyDescent="0.3">
      <c r="A5" s="8" t="s">
        <v>38</v>
      </c>
      <c r="B5" s="4"/>
      <c r="C5" s="4"/>
      <c r="D5" s="8"/>
      <c r="E5" s="18">
        <f>SUBTOTAL(103,E6:E25)</f>
        <v>20</v>
      </c>
      <c r="F5" s="18"/>
      <c r="G5" s="16"/>
      <c r="H5" s="28">
        <f>SUBTOTAL(9,H6:H25)</f>
        <v>371256</v>
      </c>
      <c r="I5" s="28">
        <f t="shared" ref="I5:L5" si="0">SUBTOTAL(9,I6:I25)</f>
        <v>185441</v>
      </c>
      <c r="J5" s="28">
        <f t="shared" si="0"/>
        <v>185815</v>
      </c>
      <c r="K5" s="28">
        <f t="shared" si="0"/>
        <v>185441</v>
      </c>
      <c r="L5" s="28">
        <f t="shared" si="0"/>
        <v>185441</v>
      </c>
      <c r="M5" s="28">
        <f t="shared" ref="M5" si="1">SUBTOTAL(9,M6:M25)</f>
        <v>185441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s="17" customFormat="1" ht="61.5" customHeight="1" x14ac:dyDescent="0.3">
      <c r="A6" s="19" t="s">
        <v>39</v>
      </c>
      <c r="B6" s="24" t="s">
        <v>97</v>
      </c>
      <c r="C6" s="43" t="str">
        <f>REPLACE(D6,2,1,"O")</f>
        <v>안O윤</v>
      </c>
      <c r="D6" s="5" t="s">
        <v>40</v>
      </c>
      <c r="E6" s="5" t="s">
        <v>41</v>
      </c>
      <c r="F6" s="5" t="s">
        <v>42</v>
      </c>
      <c r="G6" s="5" t="s">
        <v>66</v>
      </c>
      <c r="H6" s="29">
        <v>58332</v>
      </c>
      <c r="I6" s="29">
        <v>29166</v>
      </c>
      <c r="J6" s="29">
        <v>29166</v>
      </c>
      <c r="K6" s="29">
        <v>29166</v>
      </c>
      <c r="L6" s="29">
        <v>29166</v>
      </c>
      <c r="M6" s="29">
        <v>29166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s="17" customFormat="1" ht="61.5" customHeight="1" x14ac:dyDescent="0.3">
      <c r="A7" s="19" t="s">
        <v>39</v>
      </c>
      <c r="B7" s="23" t="s">
        <v>98</v>
      </c>
      <c r="C7" s="43" t="str">
        <f t="shared" ref="C7:C25" si="2">REPLACE(D7,2,1,"O")</f>
        <v>이O분</v>
      </c>
      <c r="D7" s="5" t="s">
        <v>43</v>
      </c>
      <c r="E7" s="5" t="s">
        <v>41</v>
      </c>
      <c r="F7" s="5" t="s">
        <v>42</v>
      </c>
      <c r="G7" s="5" t="s">
        <v>67</v>
      </c>
      <c r="H7" s="29">
        <v>48492</v>
      </c>
      <c r="I7" s="29">
        <v>24246</v>
      </c>
      <c r="J7" s="29">
        <v>24246</v>
      </c>
      <c r="K7" s="29">
        <v>24246</v>
      </c>
      <c r="L7" s="29">
        <v>24246</v>
      </c>
      <c r="M7" s="29">
        <v>24246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s="17" customFormat="1" ht="61.5" customHeight="1" x14ac:dyDescent="0.3">
      <c r="A8" s="19" t="s">
        <v>39</v>
      </c>
      <c r="B8" s="23" t="s">
        <v>98</v>
      </c>
      <c r="C8" s="43" t="str">
        <f t="shared" si="2"/>
        <v>박O희</v>
      </c>
      <c r="D8" s="5" t="s">
        <v>44</v>
      </c>
      <c r="E8" s="5" t="s">
        <v>41</v>
      </c>
      <c r="F8" s="5" t="s">
        <v>42</v>
      </c>
      <c r="G8" s="5" t="s">
        <v>68</v>
      </c>
      <c r="H8" s="29">
        <v>42096</v>
      </c>
      <c r="I8" s="29">
        <v>21048</v>
      </c>
      <c r="J8" s="29">
        <v>21048</v>
      </c>
      <c r="K8" s="29">
        <v>21048</v>
      </c>
      <c r="L8" s="29">
        <v>21048</v>
      </c>
      <c r="M8" s="29">
        <v>21048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s="17" customFormat="1" ht="61.5" customHeight="1" x14ac:dyDescent="0.3">
      <c r="A9" s="19" t="s">
        <v>39</v>
      </c>
      <c r="B9" s="23" t="s">
        <v>99</v>
      </c>
      <c r="C9" s="43" t="str">
        <f t="shared" si="2"/>
        <v>김O희</v>
      </c>
      <c r="D9" s="5" t="s">
        <v>45</v>
      </c>
      <c r="E9" s="5" t="s">
        <v>41</v>
      </c>
      <c r="F9" s="5" t="s">
        <v>42</v>
      </c>
      <c r="G9" s="5" t="s">
        <v>69</v>
      </c>
      <c r="H9" s="29">
        <v>58330</v>
      </c>
      <c r="I9" s="29">
        <v>29165</v>
      </c>
      <c r="J9" s="29">
        <v>29165</v>
      </c>
      <c r="K9" s="29">
        <v>29165</v>
      </c>
      <c r="L9" s="29">
        <v>29165</v>
      </c>
      <c r="M9" s="29">
        <v>29165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s="17" customFormat="1" ht="61.5" customHeight="1" x14ac:dyDescent="0.3">
      <c r="A10" s="19" t="s">
        <v>39</v>
      </c>
      <c r="B10" s="23" t="s">
        <v>100</v>
      </c>
      <c r="C10" s="43" t="str">
        <f t="shared" si="2"/>
        <v>정O분</v>
      </c>
      <c r="D10" s="5" t="s">
        <v>46</v>
      </c>
      <c r="E10" s="5" t="s">
        <v>41</v>
      </c>
      <c r="F10" s="5" t="s">
        <v>42</v>
      </c>
      <c r="G10" s="5" t="s">
        <v>70</v>
      </c>
      <c r="H10" s="29">
        <v>40510</v>
      </c>
      <c r="I10" s="29">
        <v>20255</v>
      </c>
      <c r="J10" s="29">
        <v>20255</v>
      </c>
      <c r="K10" s="29">
        <v>20255</v>
      </c>
      <c r="L10" s="29">
        <v>20255</v>
      </c>
      <c r="M10" s="29">
        <v>20255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s="17" customFormat="1" ht="61.5" customHeight="1" x14ac:dyDescent="0.3">
      <c r="A11" s="19" t="s">
        <v>39</v>
      </c>
      <c r="B11" s="23" t="s">
        <v>101</v>
      </c>
      <c r="C11" s="43" t="str">
        <f t="shared" si="2"/>
        <v>황O섭</v>
      </c>
      <c r="D11" s="5" t="s">
        <v>47</v>
      </c>
      <c r="E11" s="5" t="s">
        <v>41</v>
      </c>
      <c r="F11" s="5" t="s">
        <v>42</v>
      </c>
      <c r="G11" s="5" t="s">
        <v>71</v>
      </c>
      <c r="H11" s="29">
        <v>31410</v>
      </c>
      <c r="I11" s="29">
        <v>15705</v>
      </c>
      <c r="J11" s="29">
        <v>15705</v>
      </c>
      <c r="K11" s="29">
        <v>15705</v>
      </c>
      <c r="L11" s="29">
        <v>15705</v>
      </c>
      <c r="M11" s="29">
        <v>15705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s="17" customFormat="1" ht="61.5" customHeight="1" x14ac:dyDescent="0.3">
      <c r="A12" s="19" t="s">
        <v>39</v>
      </c>
      <c r="B12" s="23" t="s">
        <v>102</v>
      </c>
      <c r="C12" s="43" t="str">
        <f t="shared" si="2"/>
        <v>남O석</v>
      </c>
      <c r="D12" s="5" t="s">
        <v>48</v>
      </c>
      <c r="E12" s="5" t="s">
        <v>41</v>
      </c>
      <c r="F12" s="5" t="s">
        <v>42</v>
      </c>
      <c r="G12" s="5" t="s">
        <v>72</v>
      </c>
      <c r="H12" s="29">
        <v>50487</v>
      </c>
      <c r="I12" s="29">
        <v>25243</v>
      </c>
      <c r="J12" s="29">
        <v>25244</v>
      </c>
      <c r="K12" s="29">
        <v>25243</v>
      </c>
      <c r="L12" s="29">
        <v>25243</v>
      </c>
      <c r="M12" s="29">
        <v>25243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s="17" customFormat="1" ht="61.5" customHeight="1" x14ac:dyDescent="0.3">
      <c r="A13" s="19" t="s">
        <v>39</v>
      </c>
      <c r="B13" s="23" t="s">
        <v>103</v>
      </c>
      <c r="C13" s="43" t="str">
        <f t="shared" si="2"/>
        <v>장O옥</v>
      </c>
      <c r="D13" s="5" t="s">
        <v>49</v>
      </c>
      <c r="E13" s="5" t="s">
        <v>41</v>
      </c>
      <c r="F13" s="5" t="s">
        <v>42</v>
      </c>
      <c r="G13" s="5" t="s">
        <v>73</v>
      </c>
      <c r="H13" s="29">
        <v>3245</v>
      </c>
      <c r="I13" s="29">
        <v>1622</v>
      </c>
      <c r="J13" s="29">
        <v>1623</v>
      </c>
      <c r="K13" s="29">
        <v>1622</v>
      </c>
      <c r="L13" s="29">
        <v>1622</v>
      </c>
      <c r="M13" s="29">
        <v>1622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s="17" customFormat="1" ht="61.5" customHeight="1" x14ac:dyDescent="0.3">
      <c r="A14" s="19" t="s">
        <v>39</v>
      </c>
      <c r="B14" s="23" t="s">
        <v>104</v>
      </c>
      <c r="C14" s="43" t="str">
        <f t="shared" si="2"/>
        <v>권O대</v>
      </c>
      <c r="D14" s="5" t="s">
        <v>50</v>
      </c>
      <c r="E14" s="5" t="s">
        <v>41</v>
      </c>
      <c r="F14" s="5" t="s">
        <v>42</v>
      </c>
      <c r="G14" s="5" t="s">
        <v>74</v>
      </c>
      <c r="H14" s="29">
        <v>3600</v>
      </c>
      <c r="I14" s="29">
        <v>1800</v>
      </c>
      <c r="J14" s="29">
        <v>1800</v>
      </c>
      <c r="K14" s="29">
        <v>1800</v>
      </c>
      <c r="L14" s="29">
        <v>1800</v>
      </c>
      <c r="M14" s="29">
        <v>1800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s="17" customFormat="1" ht="61.5" customHeight="1" x14ac:dyDescent="0.3">
      <c r="A15" s="19" t="s">
        <v>51</v>
      </c>
      <c r="B15" s="23" t="s">
        <v>105</v>
      </c>
      <c r="C15" s="43" t="str">
        <f t="shared" si="2"/>
        <v>박O교</v>
      </c>
      <c r="D15" s="5" t="s">
        <v>52</v>
      </c>
      <c r="E15" s="5" t="s">
        <v>53</v>
      </c>
      <c r="F15" s="5" t="s">
        <v>54</v>
      </c>
      <c r="G15" s="5" t="s">
        <v>75</v>
      </c>
      <c r="H15" s="29">
        <v>4300</v>
      </c>
      <c r="I15" s="29">
        <v>2000</v>
      </c>
      <c r="J15" s="29">
        <v>2300</v>
      </c>
      <c r="K15" s="29">
        <v>2000</v>
      </c>
      <c r="L15" s="29">
        <v>2000</v>
      </c>
      <c r="M15" s="29">
        <v>2000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s="17" customFormat="1" ht="61.5" customHeight="1" x14ac:dyDescent="0.3">
      <c r="A16" s="19" t="s">
        <v>51</v>
      </c>
      <c r="B16" s="23" t="s">
        <v>106</v>
      </c>
      <c r="C16" s="43" t="str">
        <f t="shared" si="2"/>
        <v>김O숙</v>
      </c>
      <c r="D16" s="5" t="s">
        <v>55</v>
      </c>
      <c r="E16" s="5" t="s">
        <v>53</v>
      </c>
      <c r="F16" s="5" t="s">
        <v>54</v>
      </c>
      <c r="G16" s="5" t="s">
        <v>76</v>
      </c>
      <c r="H16" s="29">
        <v>3072</v>
      </c>
      <c r="I16" s="29">
        <v>1536</v>
      </c>
      <c r="J16" s="29">
        <v>1536</v>
      </c>
      <c r="K16" s="29">
        <v>1536</v>
      </c>
      <c r="L16" s="29">
        <v>1536</v>
      </c>
      <c r="M16" s="29">
        <v>1536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s="17" customFormat="1" ht="61.5" customHeight="1" x14ac:dyDescent="0.3">
      <c r="A17" s="19" t="s">
        <v>51</v>
      </c>
      <c r="B17" s="23" t="s">
        <v>106</v>
      </c>
      <c r="C17" s="43" t="str">
        <f t="shared" si="2"/>
        <v>허O애</v>
      </c>
      <c r="D17" s="5" t="s">
        <v>56</v>
      </c>
      <c r="E17" s="5" t="s">
        <v>53</v>
      </c>
      <c r="F17" s="5" t="s">
        <v>54</v>
      </c>
      <c r="G17" s="5" t="s">
        <v>77</v>
      </c>
      <c r="H17" s="29">
        <v>3240</v>
      </c>
      <c r="I17" s="29">
        <v>1620</v>
      </c>
      <c r="J17" s="29">
        <v>1620</v>
      </c>
      <c r="K17" s="29">
        <v>1620</v>
      </c>
      <c r="L17" s="29">
        <v>1620</v>
      </c>
      <c r="M17" s="29">
        <v>1620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s="17" customFormat="1" ht="61.5" customHeight="1" x14ac:dyDescent="0.3">
      <c r="A18" s="19" t="s">
        <v>51</v>
      </c>
      <c r="B18" s="23" t="s">
        <v>107</v>
      </c>
      <c r="C18" s="43" t="str">
        <f t="shared" si="2"/>
        <v>황O선</v>
      </c>
      <c r="D18" s="5" t="s">
        <v>57</v>
      </c>
      <c r="E18" s="5" t="s">
        <v>53</v>
      </c>
      <c r="F18" s="5" t="s">
        <v>54</v>
      </c>
      <c r="G18" s="5" t="s">
        <v>78</v>
      </c>
      <c r="H18" s="29">
        <v>2800</v>
      </c>
      <c r="I18" s="29">
        <v>1400</v>
      </c>
      <c r="J18" s="29">
        <v>1400</v>
      </c>
      <c r="K18" s="29">
        <v>1400</v>
      </c>
      <c r="L18" s="29">
        <v>1400</v>
      </c>
      <c r="M18" s="29">
        <v>1400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s="17" customFormat="1" ht="61.5" customHeight="1" x14ac:dyDescent="0.3">
      <c r="A19" s="19" t="s">
        <v>51</v>
      </c>
      <c r="B19" s="23" t="s">
        <v>108</v>
      </c>
      <c r="C19" s="43" t="str">
        <f t="shared" si="2"/>
        <v>박O천</v>
      </c>
      <c r="D19" s="5" t="s">
        <v>58</v>
      </c>
      <c r="E19" s="5" t="s">
        <v>53</v>
      </c>
      <c r="F19" s="5" t="s">
        <v>54</v>
      </c>
      <c r="G19" s="5" t="s">
        <v>79</v>
      </c>
      <c r="H19" s="29">
        <v>1600</v>
      </c>
      <c r="I19" s="29">
        <v>800</v>
      </c>
      <c r="J19" s="29">
        <v>800</v>
      </c>
      <c r="K19" s="29">
        <v>800</v>
      </c>
      <c r="L19" s="29">
        <v>800</v>
      </c>
      <c r="M19" s="29">
        <v>800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s="17" customFormat="1" ht="61.5" customHeight="1" x14ac:dyDescent="0.3">
      <c r="A20" s="19" t="s">
        <v>51</v>
      </c>
      <c r="B20" s="23" t="s">
        <v>109</v>
      </c>
      <c r="C20" s="43" t="str">
        <f t="shared" si="2"/>
        <v>박O훈</v>
      </c>
      <c r="D20" s="5" t="s">
        <v>59</v>
      </c>
      <c r="E20" s="5" t="s">
        <v>53</v>
      </c>
      <c r="F20" s="5" t="s">
        <v>54</v>
      </c>
      <c r="G20" s="5" t="s">
        <v>80</v>
      </c>
      <c r="H20" s="29">
        <v>3520</v>
      </c>
      <c r="I20" s="29">
        <v>1760</v>
      </c>
      <c r="J20" s="29">
        <v>1760</v>
      </c>
      <c r="K20" s="29">
        <v>1760</v>
      </c>
      <c r="L20" s="29">
        <v>1760</v>
      </c>
      <c r="M20" s="29">
        <v>1760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s="17" customFormat="1" ht="61.5" customHeight="1" x14ac:dyDescent="0.3">
      <c r="A21" s="19" t="s">
        <v>51</v>
      </c>
      <c r="B21" s="23" t="s">
        <v>106</v>
      </c>
      <c r="C21" s="43" t="str">
        <f t="shared" si="2"/>
        <v>이O희</v>
      </c>
      <c r="D21" s="5" t="s">
        <v>60</v>
      </c>
      <c r="E21" s="5" t="s">
        <v>53</v>
      </c>
      <c r="F21" s="5" t="s">
        <v>54</v>
      </c>
      <c r="G21" s="5" t="s">
        <v>61</v>
      </c>
      <c r="H21" s="29">
        <v>4002</v>
      </c>
      <c r="I21" s="29">
        <v>2000</v>
      </c>
      <c r="J21" s="29">
        <v>2002</v>
      </c>
      <c r="K21" s="29">
        <v>2000</v>
      </c>
      <c r="L21" s="29">
        <v>2000</v>
      </c>
      <c r="M21" s="29">
        <v>2000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s="17" customFormat="1" ht="61.5" customHeight="1" x14ac:dyDescent="0.3">
      <c r="A22" s="19" t="s">
        <v>51</v>
      </c>
      <c r="B22" s="23" t="s">
        <v>107</v>
      </c>
      <c r="C22" s="43" t="str">
        <f t="shared" si="2"/>
        <v>장O임</v>
      </c>
      <c r="D22" s="5" t="s">
        <v>62</v>
      </c>
      <c r="E22" s="5" t="s">
        <v>53</v>
      </c>
      <c r="F22" s="5" t="s">
        <v>54</v>
      </c>
      <c r="G22" s="5" t="s">
        <v>91</v>
      </c>
      <c r="H22" s="29">
        <v>2850</v>
      </c>
      <c r="I22" s="29">
        <v>1425</v>
      </c>
      <c r="J22" s="29">
        <v>1425</v>
      </c>
      <c r="K22" s="29">
        <v>1425</v>
      </c>
      <c r="L22" s="29">
        <v>1425</v>
      </c>
      <c r="M22" s="29">
        <v>1425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s="17" customFormat="1" ht="61.5" customHeight="1" x14ac:dyDescent="0.3">
      <c r="A23" s="19" t="s">
        <v>51</v>
      </c>
      <c r="B23" s="23" t="s">
        <v>103</v>
      </c>
      <c r="C23" s="43" t="str">
        <f t="shared" si="2"/>
        <v>김O기</v>
      </c>
      <c r="D23" s="5" t="s">
        <v>63</v>
      </c>
      <c r="E23" s="5" t="s">
        <v>53</v>
      </c>
      <c r="F23" s="5" t="s">
        <v>54</v>
      </c>
      <c r="G23" s="5" t="s">
        <v>90</v>
      </c>
      <c r="H23" s="29">
        <v>2200</v>
      </c>
      <c r="I23" s="29">
        <v>1100</v>
      </c>
      <c r="J23" s="29">
        <v>1100</v>
      </c>
      <c r="K23" s="29">
        <v>1100</v>
      </c>
      <c r="L23" s="29">
        <v>1100</v>
      </c>
      <c r="M23" s="29">
        <v>1100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s="17" customFormat="1" ht="61.5" customHeight="1" x14ac:dyDescent="0.3">
      <c r="A24" s="19" t="s">
        <v>51</v>
      </c>
      <c r="B24" s="23" t="s">
        <v>106</v>
      </c>
      <c r="C24" s="43" t="str">
        <f t="shared" si="2"/>
        <v>전O숙</v>
      </c>
      <c r="D24" s="5" t="s">
        <v>64</v>
      </c>
      <c r="E24" s="5" t="s">
        <v>53</v>
      </c>
      <c r="F24" s="5" t="s">
        <v>54</v>
      </c>
      <c r="G24" s="5" t="s">
        <v>89</v>
      </c>
      <c r="H24" s="29">
        <v>4070</v>
      </c>
      <c r="I24" s="29">
        <v>2000</v>
      </c>
      <c r="J24" s="29">
        <v>2070</v>
      </c>
      <c r="K24" s="29">
        <v>2000</v>
      </c>
      <c r="L24" s="29">
        <v>2000</v>
      </c>
      <c r="M24" s="29">
        <v>2000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s="17" customFormat="1" ht="61.5" customHeight="1" x14ac:dyDescent="0.3">
      <c r="A25" s="19" t="s">
        <v>51</v>
      </c>
      <c r="B25" s="23" t="s">
        <v>110</v>
      </c>
      <c r="C25" s="43" t="str">
        <f t="shared" si="2"/>
        <v>김O남</v>
      </c>
      <c r="D25" s="5" t="s">
        <v>65</v>
      </c>
      <c r="E25" s="5" t="s">
        <v>53</v>
      </c>
      <c r="F25" s="5" t="s">
        <v>54</v>
      </c>
      <c r="G25" s="5" t="s">
        <v>88</v>
      </c>
      <c r="H25" s="29">
        <v>3100</v>
      </c>
      <c r="I25" s="29">
        <v>1550</v>
      </c>
      <c r="J25" s="29">
        <v>1550</v>
      </c>
      <c r="K25" s="29">
        <v>1550</v>
      </c>
      <c r="L25" s="29">
        <v>1550</v>
      </c>
      <c r="M25" s="29">
        <v>1550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x14ac:dyDescent="0.3">
      <c r="H26" s="34"/>
      <c r="I26" s="34"/>
      <c r="J26" s="34"/>
      <c r="K26" s="34"/>
      <c r="L26" s="34"/>
      <c r="M26" s="34"/>
    </row>
  </sheetData>
  <mergeCells count="13">
    <mergeCell ref="A1:M1"/>
    <mergeCell ref="L2:M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8" scale="5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심의안건 </vt:lpstr>
      <vt:lpstr>대상자별지내역</vt:lpstr>
      <vt:lpstr>대상자별지내역!Print_Titles</vt:lpstr>
      <vt:lpstr>'심의안건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황</cp:lastModifiedBy>
  <cp:lastPrinted>2019-04-04T13:16:13Z</cp:lastPrinted>
  <dcterms:created xsi:type="dcterms:W3CDTF">2015-01-25T02:43:25Z</dcterms:created>
  <dcterms:modified xsi:type="dcterms:W3CDTF">2019-04-10T05:04:51Z</dcterms:modified>
</cp:coreProperties>
</file>