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705" windowWidth="14670" windowHeight="7995"/>
  </bookViews>
  <sheets>
    <sheet name="심의안건" sheetId="4" r:id="rId1"/>
    <sheet name="대상자별지내역" sheetId="5" r:id="rId2"/>
  </sheets>
  <definedNames>
    <definedName name="_xlnm._FilterDatabase" localSheetId="1" hidden="1">대상자별지내역!$A$5:$M$73</definedName>
    <definedName name="_xlnm._FilterDatabase" localSheetId="0" hidden="1">심의안건!$A$5:$L$36</definedName>
    <definedName name="_xlnm.Print_Area" localSheetId="1">대상자별지내역!$A$1:$M$73</definedName>
    <definedName name="_xlnm.Print_Area" localSheetId="0">심의안건!$A$1:$L$36</definedName>
    <definedName name="_xlnm.Print_Titles" localSheetId="1">대상자별지내역!$2:$4</definedName>
    <definedName name="_xlnm.Print_Titles" localSheetId="0">심의안건!$3:$3</definedName>
  </definedNames>
  <calcPr calcId="145621"/>
</workbook>
</file>

<file path=xl/calcChain.xml><?xml version="1.0" encoding="utf-8"?>
<calcChain xmlns="http://schemas.openxmlformats.org/spreadsheetml/2006/main">
  <c r="C6" i="4" l="1"/>
  <c r="K6" i="4"/>
  <c r="J6" i="4"/>
  <c r="I6" i="4"/>
  <c r="H6" i="4"/>
  <c r="G6" i="4"/>
  <c r="F6" i="4"/>
  <c r="L62" i="5" l="1"/>
  <c r="L63" i="5"/>
  <c r="L64" i="5"/>
  <c r="L65" i="5"/>
  <c r="L66" i="5"/>
  <c r="L67" i="5"/>
  <c r="L68" i="5"/>
  <c r="L69" i="5"/>
  <c r="L70" i="5"/>
  <c r="L71" i="5"/>
  <c r="L72" i="5"/>
  <c r="L73" i="5"/>
  <c r="L35" i="5"/>
  <c r="L10" i="5"/>
  <c r="L9" i="5"/>
  <c r="C5" i="5"/>
  <c r="C41" i="5"/>
  <c r="J40" i="5"/>
  <c r="L40" i="5" s="1"/>
  <c r="I40" i="5"/>
  <c r="K40" i="5" s="1"/>
  <c r="J39" i="5"/>
  <c r="L39" i="5" s="1"/>
  <c r="I39" i="5"/>
  <c r="K39" i="5" s="1"/>
  <c r="J38" i="5"/>
  <c r="L38" i="5" s="1"/>
  <c r="I38" i="5"/>
  <c r="K38" i="5" s="1"/>
  <c r="J37" i="5"/>
  <c r="L37" i="5" s="1"/>
  <c r="I37" i="5"/>
  <c r="K37" i="5" s="1"/>
  <c r="J36" i="5"/>
  <c r="L36" i="5" s="1"/>
  <c r="I36" i="5"/>
  <c r="K36" i="5" s="1"/>
  <c r="J35" i="5"/>
  <c r="I35" i="5"/>
  <c r="K35" i="5" s="1"/>
  <c r="J34" i="5"/>
  <c r="L34" i="5" s="1"/>
  <c r="I34" i="5"/>
  <c r="K34" i="5" s="1"/>
  <c r="J33" i="5"/>
  <c r="L33" i="5" s="1"/>
  <c r="I33" i="5"/>
  <c r="K33" i="5" s="1"/>
  <c r="J32" i="5"/>
  <c r="L32" i="5" s="1"/>
  <c r="I32" i="5"/>
  <c r="K32" i="5" s="1"/>
  <c r="J31" i="5"/>
  <c r="L31" i="5" s="1"/>
  <c r="I31" i="5"/>
  <c r="K31" i="5" s="1"/>
  <c r="J30" i="5"/>
  <c r="L30" i="5" s="1"/>
  <c r="I30" i="5"/>
  <c r="K30" i="5" s="1"/>
  <c r="J29" i="5"/>
  <c r="L29" i="5" s="1"/>
  <c r="I29" i="5"/>
  <c r="K29" i="5" s="1"/>
  <c r="J28" i="5"/>
  <c r="L28" i="5" s="1"/>
  <c r="I28" i="5"/>
  <c r="K28" i="5" s="1"/>
  <c r="J27" i="5"/>
  <c r="L27" i="5" s="1"/>
  <c r="I27" i="5"/>
  <c r="K27" i="5" s="1"/>
  <c r="J26" i="5"/>
  <c r="L26" i="5" s="1"/>
  <c r="I26" i="5"/>
  <c r="K26" i="5" s="1"/>
  <c r="J25" i="5"/>
  <c r="L25" i="5" s="1"/>
  <c r="I25" i="5"/>
  <c r="K25" i="5" s="1"/>
  <c r="J24" i="5"/>
  <c r="L24" i="5" s="1"/>
  <c r="I24" i="5"/>
  <c r="K24" i="5" s="1"/>
  <c r="J23" i="5"/>
  <c r="L23" i="5" s="1"/>
  <c r="I23" i="5"/>
  <c r="K23" i="5" s="1"/>
  <c r="J22" i="5"/>
  <c r="L22" i="5" s="1"/>
  <c r="I22" i="5"/>
  <c r="K22" i="5" s="1"/>
  <c r="J21" i="5"/>
  <c r="L21" i="5" s="1"/>
  <c r="I21" i="5"/>
  <c r="K21" i="5" s="1"/>
  <c r="J20" i="5"/>
  <c r="L20" i="5" s="1"/>
  <c r="I20" i="5"/>
  <c r="K20" i="5" s="1"/>
  <c r="J19" i="5"/>
  <c r="L19" i="5" s="1"/>
  <c r="I19" i="5"/>
  <c r="K19" i="5" s="1"/>
  <c r="J18" i="5"/>
  <c r="L18" i="5" s="1"/>
  <c r="I18" i="5"/>
  <c r="K18" i="5" s="1"/>
  <c r="J17" i="5"/>
  <c r="L17" i="5" s="1"/>
  <c r="I17" i="5"/>
  <c r="K17" i="5" s="1"/>
  <c r="J16" i="5"/>
  <c r="L16" i="5" s="1"/>
  <c r="I16" i="5"/>
  <c r="K16" i="5" s="1"/>
  <c r="J15" i="5"/>
  <c r="L15" i="5" s="1"/>
  <c r="I15" i="5"/>
  <c r="K15" i="5" s="1"/>
  <c r="K10" i="5"/>
  <c r="H10" i="5"/>
  <c r="K9" i="5"/>
  <c r="H9" i="5"/>
  <c r="G5" i="5"/>
  <c r="C8" i="4"/>
  <c r="C5" i="4"/>
  <c r="K13" i="4"/>
  <c r="K17" i="4"/>
  <c r="K20" i="4"/>
  <c r="I25" i="4"/>
  <c r="K25" i="4" s="1"/>
  <c r="H25" i="4"/>
  <c r="J25" i="4" s="1"/>
  <c r="I24" i="4"/>
  <c r="K24" i="4" s="1"/>
  <c r="H24" i="4"/>
  <c r="J24" i="4" s="1"/>
  <c r="I23" i="4"/>
  <c r="K23" i="4" s="1"/>
  <c r="H23" i="4"/>
  <c r="J23" i="4" s="1"/>
  <c r="I22" i="4"/>
  <c r="K22" i="4" s="1"/>
  <c r="H22" i="4"/>
  <c r="J22" i="4" s="1"/>
  <c r="I21" i="4"/>
  <c r="K21" i="4" s="1"/>
  <c r="H21" i="4"/>
  <c r="J21" i="4" s="1"/>
  <c r="I20" i="4"/>
  <c r="H20" i="4"/>
  <c r="J20" i="4" s="1"/>
  <c r="I19" i="4"/>
  <c r="K19" i="4" s="1"/>
  <c r="H19" i="4"/>
  <c r="J19" i="4" s="1"/>
  <c r="I18" i="4"/>
  <c r="H18" i="4"/>
  <c r="J18" i="4" s="1"/>
  <c r="I17" i="4"/>
  <c r="H17" i="4"/>
  <c r="J17" i="4" s="1"/>
  <c r="I16" i="4"/>
  <c r="K16" i="4" s="1"/>
  <c r="H16" i="4"/>
  <c r="J16" i="4" s="1"/>
  <c r="I15" i="4"/>
  <c r="K15" i="4" s="1"/>
  <c r="H15" i="4"/>
  <c r="J15" i="4" s="1"/>
  <c r="I14" i="4"/>
  <c r="K14" i="4" s="1"/>
  <c r="H14" i="4"/>
  <c r="J14" i="4" s="1"/>
  <c r="I13" i="4"/>
  <c r="H13" i="4"/>
  <c r="G8" i="4"/>
  <c r="F8" i="4"/>
  <c r="C26" i="4"/>
  <c r="F26" i="4"/>
  <c r="G26" i="4"/>
  <c r="H26" i="4"/>
  <c r="J27" i="4"/>
  <c r="K27" i="4"/>
  <c r="J28" i="4"/>
  <c r="K28" i="4"/>
  <c r="J29" i="4"/>
  <c r="K29" i="4"/>
  <c r="J30" i="4"/>
  <c r="K30" i="4"/>
  <c r="J31" i="4"/>
  <c r="K31" i="4"/>
  <c r="J32" i="4"/>
  <c r="K32" i="4"/>
  <c r="K33" i="4"/>
  <c r="K34" i="4"/>
  <c r="C35" i="4"/>
  <c r="F35" i="4"/>
  <c r="G35" i="4"/>
  <c r="H35" i="4"/>
  <c r="I35" i="4"/>
  <c r="I26" i="4" s="1"/>
  <c r="J35" i="4"/>
  <c r="K35" i="4"/>
  <c r="K26" i="4" l="1"/>
  <c r="L5" i="5"/>
  <c r="H5" i="5"/>
  <c r="I8" i="4"/>
  <c r="K18" i="4"/>
  <c r="K8" i="4" s="1"/>
  <c r="J5" i="5"/>
  <c r="K5" i="5"/>
  <c r="I5" i="5"/>
  <c r="H8" i="4"/>
  <c r="J26" i="4"/>
  <c r="J13" i="4"/>
  <c r="J8" i="4" s="1"/>
  <c r="J41" i="5" l="1"/>
  <c r="I41" i="5"/>
  <c r="K5" i="4"/>
  <c r="G41" i="5" l="1"/>
  <c r="K61" i="5"/>
  <c r="L61" i="5" s="1"/>
  <c r="K60" i="5"/>
  <c r="L60" i="5" s="1"/>
  <c r="K59" i="5"/>
  <c r="L59" i="5" s="1"/>
  <c r="K58" i="5"/>
  <c r="L58" i="5" s="1"/>
  <c r="K57" i="5"/>
  <c r="L57" i="5" s="1"/>
  <c r="K56" i="5"/>
  <c r="L56" i="5" s="1"/>
  <c r="K55" i="5"/>
  <c r="L55" i="5" s="1"/>
  <c r="K54" i="5"/>
  <c r="L54" i="5" s="1"/>
  <c r="K53" i="5"/>
  <c r="L53" i="5" s="1"/>
  <c r="K52" i="5"/>
  <c r="L52" i="5" s="1"/>
  <c r="K51" i="5"/>
  <c r="L51" i="5" s="1"/>
  <c r="K50" i="5"/>
  <c r="L50" i="5" s="1"/>
  <c r="K49" i="5"/>
  <c r="L49" i="5" s="1"/>
  <c r="K48" i="5"/>
  <c r="L48" i="5" s="1"/>
  <c r="K47" i="5"/>
  <c r="L47" i="5" s="1"/>
  <c r="K46" i="5"/>
  <c r="L46" i="5" s="1"/>
  <c r="K45" i="5"/>
  <c r="L45" i="5" s="1"/>
  <c r="K44" i="5"/>
  <c r="L44" i="5" s="1"/>
  <c r="K43" i="5"/>
  <c r="L43" i="5" s="1"/>
  <c r="K42" i="5"/>
  <c r="L42" i="5" s="1"/>
  <c r="H42" i="5"/>
  <c r="H41" i="5" s="1"/>
  <c r="L41" i="5" l="1"/>
  <c r="K41" i="5"/>
  <c r="C4" i="4" l="1"/>
  <c r="J5" i="4"/>
  <c r="I5" i="4"/>
  <c r="H5" i="4"/>
  <c r="H4" i="4" s="1"/>
  <c r="G5" i="4"/>
  <c r="G4" i="4" s="1"/>
  <c r="F5" i="4"/>
  <c r="K4" i="4"/>
  <c r="J4" i="4" l="1"/>
  <c r="F4" i="4"/>
  <c r="I4" i="4" l="1"/>
</calcChain>
</file>

<file path=xl/sharedStrings.xml><?xml version="1.0" encoding="utf-8"?>
<sst xmlns="http://schemas.openxmlformats.org/spreadsheetml/2006/main" count="579" uniqueCount="318">
  <si>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</si>
  <si>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</si>
  <si>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</si>
  <si>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</si>
  <si>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</si>
  <si>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</si>
  <si>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</si>
  <si>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</si>
  <si>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</si>
  <si>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</si>
  <si>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</si>
  <si>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</si>
  <si>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주소</t>
    <phoneticPr fontId="1" type="noConversion"/>
  </si>
  <si>
    <t>성명</t>
    <phoneticPr fontId="1" type="noConversion"/>
  </si>
  <si>
    <t>용문면 우망골길 102-4</t>
  </si>
  <si>
    <t>제 6 회 예천군 보조금심의위원회 대상자선정심의 조서</t>
    <phoneticPr fontId="1" type="noConversion"/>
  </si>
  <si>
    <t>민간자본사업보조</t>
  </si>
  <si>
    <t>산림축산과</t>
  </si>
  <si>
    <t>심헌보</t>
  </si>
  <si>
    <t>강상구</t>
  </si>
  <si>
    <t>전재섭</t>
  </si>
  <si>
    <t>박기모</t>
  </si>
  <si>
    <t>민간자본사업보조</t>
    <phoneticPr fontId="1" type="noConversion"/>
  </si>
  <si>
    <t>제6회 예천군 보조금심의위원회 대상자내역 별지 조서</t>
    <phoneticPr fontId="1" type="noConversion"/>
  </si>
  <si>
    <t>산림축산과</t>
    <phoneticPr fontId="1" type="noConversion"/>
  </si>
  <si>
    <t>축사 환기시설(송풍기) 지원</t>
    <phoneticPr fontId="1" type="noConversion"/>
  </si>
  <si>
    <t>2,000,000원 * 1대 * 60%</t>
    <phoneticPr fontId="1" type="noConversion"/>
  </si>
  <si>
    <t>한우기생충 구제사업</t>
  </si>
  <si>
    <t xml:space="preserve"> 소계</t>
    <phoneticPr fontId="1" type="noConversion"/>
  </si>
  <si>
    <t>농정과</t>
  </si>
  <si>
    <t>민간경상사업보조</t>
  </si>
  <si>
    <t>농산물 해외수출 홍보사업 지원</t>
  </si>
  <si>
    <t>25,000천원 * 1식</t>
  </si>
  <si>
    <t>김재호</t>
  </si>
  <si>
    <t>강수원</t>
  </si>
  <si>
    <t>현석인</t>
  </si>
  <si>
    <t>계</t>
    <phoneticPr fontId="1" type="noConversion"/>
  </si>
  <si>
    <t>보건소</t>
    <phoneticPr fontId="1" type="noConversion"/>
  </si>
  <si>
    <t>건강축제추진위원회</t>
    <phoneticPr fontId="1" type="noConversion"/>
  </si>
  <si>
    <t>어르신 건강축제 행사 지원</t>
    <phoneticPr fontId="1" type="noConversion"/>
  </si>
  <si>
    <t>민간행사사업보조</t>
    <phoneticPr fontId="1" type="noConversion"/>
  </si>
  <si>
    <t>어르신 건강축제 행사 운영
- 식비 : 24,500천원
- 유니폼 구입 : 19,800천원
- 기념품 구입 : 14,000천원
- 육성지원금 : 5,000천원
- 행사운영비 등 : 6,700천원</t>
    <phoneticPr fontId="1" type="noConversion"/>
  </si>
  <si>
    <t>-</t>
    <phoneticPr fontId="1" type="noConversion"/>
  </si>
  <si>
    <t>보건소 소계</t>
    <phoneticPr fontId="1" type="noConversion"/>
  </si>
  <si>
    <t>주민복지과 소계</t>
    <phoneticPr fontId="1" type="noConversion"/>
  </si>
  <si>
    <t>주민복지과</t>
    <phoneticPr fontId="1" type="noConversion"/>
  </si>
  <si>
    <t>용궁면새마을부녀회</t>
    <phoneticPr fontId="1" type="noConversion"/>
  </si>
  <si>
    <r>
      <t>2018년 읍면 할매할배의 날 행사
지원사업(</t>
    </r>
    <r>
      <rPr>
        <b/>
        <sz val="16"/>
        <color rgb="FF000000"/>
        <rFont val="맑은 고딕"/>
        <family val="3"/>
        <charset val="129"/>
        <scheme val="minor"/>
      </rPr>
      <t>용궁면</t>
    </r>
    <r>
      <rPr>
        <sz val="16"/>
        <color rgb="FF000000"/>
        <rFont val="맑은 고딕"/>
        <family val="3"/>
        <charset val="129"/>
        <scheme val="minor"/>
      </rPr>
      <t>)</t>
    </r>
    <phoneticPr fontId="1" type="noConversion"/>
  </si>
  <si>
    <t>민간경상사업보조</t>
    <phoneticPr fontId="1" type="noConversion"/>
  </si>
  <si>
    <t>산림축산과 소계</t>
    <phoneticPr fontId="1" type="noConversion"/>
  </si>
  <si>
    <t>산림축산과</t>
    <phoneticPr fontId="1" type="noConversion"/>
  </si>
  <si>
    <t>감천면 장산1길 88 정미란</t>
    <phoneticPr fontId="1" type="noConversion"/>
  </si>
  <si>
    <t>한우농가 사료자동급이기 지원</t>
    <phoneticPr fontId="1" type="noConversion"/>
  </si>
  <si>
    <t>민간자본사업보조</t>
    <phoneticPr fontId="1" type="noConversion"/>
  </si>
  <si>
    <t>13,000,000원 * 1대 * 60%</t>
    <phoneticPr fontId="1" type="noConversion"/>
  </si>
  <si>
    <t>유천면 유용로 309 박진영</t>
    <phoneticPr fontId="1" type="noConversion"/>
  </si>
  <si>
    <t>친환경 전동운반기 지원</t>
    <phoneticPr fontId="1" type="noConversion"/>
  </si>
  <si>
    <t>2,000,000원 * 1대 * 60%</t>
    <phoneticPr fontId="1" type="noConversion"/>
  </si>
  <si>
    <t>축사 환기시설(송풍기) 지원</t>
    <phoneticPr fontId="1" type="noConversion"/>
  </si>
  <si>
    <t>300,000원 * 11대 * 60%</t>
    <phoneticPr fontId="1" type="noConversion"/>
  </si>
  <si>
    <t>한우보정용 개체 잠금장치 지원</t>
    <phoneticPr fontId="1" type="noConversion"/>
  </si>
  <si>
    <t>60,000원 * 84두 * 50%</t>
    <phoneticPr fontId="1" type="noConversion"/>
  </si>
  <si>
    <t>개포면 용개로 1470 이연구</t>
    <phoneticPr fontId="1" type="noConversion"/>
  </si>
  <si>
    <t>염소 자동급수기 지원</t>
    <phoneticPr fontId="1" type="noConversion"/>
  </si>
  <si>
    <t>250,000원 * 5개 * 60%</t>
    <phoneticPr fontId="1" type="noConversion"/>
  </si>
  <si>
    <t>미네랄 블록 지원</t>
    <phoneticPr fontId="1" type="noConversion"/>
  </si>
  <si>
    <t>10,000원 * 41개 * 60%</t>
    <phoneticPr fontId="1" type="noConversion"/>
  </si>
  <si>
    <t>한우 기생충 구제사업</t>
  </si>
  <si>
    <t>퇴비사 신축(자체사업) 지원</t>
  </si>
  <si>
    <t>감천면 장산1길 88</t>
    <phoneticPr fontId="1" type="noConversion"/>
  </si>
  <si>
    <t>정미란</t>
    <phoneticPr fontId="1" type="noConversion"/>
  </si>
  <si>
    <t>한우농가 사료자동급이기 지원</t>
    <phoneticPr fontId="1" type="noConversion"/>
  </si>
  <si>
    <t>13,000천원 * 1대 * 60%</t>
    <phoneticPr fontId="1" type="noConversion"/>
  </si>
  <si>
    <t>유천면 유용로 309</t>
    <phoneticPr fontId="1" type="noConversion"/>
  </si>
  <si>
    <t>박진영</t>
    <phoneticPr fontId="1" type="noConversion"/>
  </si>
  <si>
    <t>친환경 전동운반기 지원</t>
    <phoneticPr fontId="1" type="noConversion"/>
  </si>
  <si>
    <t>풍양면 낙상1길 58-13</t>
    <phoneticPr fontId="1" type="noConversion"/>
  </si>
  <si>
    <t>홍상진</t>
    <phoneticPr fontId="1" type="noConversion"/>
  </si>
  <si>
    <t>300,000원 * 2대 * 60%</t>
    <phoneticPr fontId="1" type="noConversion"/>
  </si>
  <si>
    <t>풍양면 공덕길 141</t>
    <phoneticPr fontId="1" type="noConversion"/>
  </si>
  <si>
    <t>김병원</t>
    <phoneticPr fontId="1" type="noConversion"/>
  </si>
  <si>
    <t>축사 환기시설(송풍기) 지원</t>
    <phoneticPr fontId="1" type="noConversion"/>
  </si>
  <si>
    <t>민간자본사업보조</t>
    <phoneticPr fontId="1" type="noConversion"/>
  </si>
  <si>
    <t>300,000원 * 2대 * 60%</t>
    <phoneticPr fontId="1" type="noConversion"/>
  </si>
  <si>
    <t>산림축산과</t>
    <phoneticPr fontId="1" type="noConversion"/>
  </si>
  <si>
    <t>은풍면 율곡1길 161-17</t>
    <phoneticPr fontId="1" type="noConversion"/>
  </si>
  <si>
    <t>지영주</t>
    <phoneticPr fontId="1" type="noConversion"/>
  </si>
  <si>
    <t>개포면 신음리길 20-8</t>
    <phoneticPr fontId="1" type="noConversion"/>
  </si>
  <si>
    <t>조현철</t>
    <phoneticPr fontId="1" type="noConversion"/>
  </si>
  <si>
    <t>개포면 신음리길 34</t>
    <phoneticPr fontId="1" type="noConversion"/>
  </si>
  <si>
    <t>유선조</t>
    <phoneticPr fontId="1" type="noConversion"/>
  </si>
  <si>
    <t>300,000원 * 3대 * 60%</t>
    <phoneticPr fontId="1" type="noConversion"/>
  </si>
  <si>
    <t>풍양면 청운3리길 22-2</t>
    <phoneticPr fontId="1" type="noConversion"/>
  </si>
  <si>
    <t>정재운</t>
    <phoneticPr fontId="1" type="noConversion"/>
  </si>
  <si>
    <t>한우보정용 개체 잠금장치 지원</t>
    <phoneticPr fontId="1" type="noConversion"/>
  </si>
  <si>
    <t>60,000원 * 6두 * 50%</t>
    <phoneticPr fontId="1" type="noConversion"/>
  </si>
  <si>
    <t>용궁면 왕의산로 292-35</t>
    <phoneticPr fontId="1" type="noConversion"/>
  </si>
  <si>
    <t>김보중</t>
    <phoneticPr fontId="1" type="noConversion"/>
  </si>
  <si>
    <t>60,000원 * 20두 * 50%</t>
    <phoneticPr fontId="1" type="noConversion"/>
  </si>
  <si>
    <t>용궁면 대은길 67-14</t>
    <phoneticPr fontId="1" type="noConversion"/>
  </si>
  <si>
    <t>권혁수</t>
    <phoneticPr fontId="1" type="noConversion"/>
  </si>
  <si>
    <t>60,000원 * 4두 * 50%</t>
    <phoneticPr fontId="1" type="noConversion"/>
  </si>
  <si>
    <t>용궁면 용개로 295-7</t>
    <phoneticPr fontId="1" type="noConversion"/>
  </si>
  <si>
    <t>박두현</t>
    <phoneticPr fontId="1" type="noConversion"/>
  </si>
  <si>
    <t>용궁면 강당길 38-20</t>
    <phoneticPr fontId="1" type="noConversion"/>
  </si>
  <si>
    <t>전재명</t>
    <phoneticPr fontId="1" type="noConversion"/>
  </si>
  <si>
    <t>호명면 담암길 37-32</t>
    <phoneticPr fontId="1" type="noConversion"/>
  </si>
  <si>
    <t>김종수</t>
    <phoneticPr fontId="1" type="noConversion"/>
  </si>
  <si>
    <t>60,000원 * 2두 * 50%</t>
    <phoneticPr fontId="1" type="noConversion"/>
  </si>
  <si>
    <t>호명면 동막길 37</t>
    <phoneticPr fontId="1" type="noConversion"/>
  </si>
  <si>
    <t>김상호</t>
    <phoneticPr fontId="1" type="noConversion"/>
  </si>
  <si>
    <t>60,000원 * 16두 * 50%</t>
    <phoneticPr fontId="1" type="noConversion"/>
  </si>
  <si>
    <t>호명면 내신1길 100</t>
    <phoneticPr fontId="1" type="noConversion"/>
  </si>
  <si>
    <t>우현구</t>
    <phoneticPr fontId="1" type="noConversion"/>
  </si>
  <si>
    <t>60,000원 * 8두 * 50%</t>
    <phoneticPr fontId="1" type="noConversion"/>
  </si>
  <si>
    <t>예천읍 남본3길 3-13</t>
    <phoneticPr fontId="1" type="noConversion"/>
  </si>
  <si>
    <t>이철우</t>
    <phoneticPr fontId="1" type="noConversion"/>
  </si>
  <si>
    <t>개포면 용개로  1470</t>
    <phoneticPr fontId="1" type="noConversion"/>
  </si>
  <si>
    <t>이연구</t>
    <phoneticPr fontId="1" type="noConversion"/>
  </si>
  <si>
    <t>염소 자동급수기 지원</t>
    <phoneticPr fontId="1" type="noConversion"/>
  </si>
  <si>
    <t>민간자본사업보조</t>
    <phoneticPr fontId="1" type="noConversion"/>
  </si>
  <si>
    <t>250,000원 * 5개 * 60%</t>
    <phoneticPr fontId="1" type="noConversion"/>
  </si>
  <si>
    <t>산림축산과</t>
    <phoneticPr fontId="1" type="noConversion"/>
  </si>
  <si>
    <t>은풍면 은풍준시길 38</t>
    <phoneticPr fontId="1" type="noConversion"/>
  </si>
  <si>
    <t>김석호</t>
    <phoneticPr fontId="1" type="noConversion"/>
  </si>
  <si>
    <t>미네랄 블록 지원</t>
    <phoneticPr fontId="1" type="noConversion"/>
  </si>
  <si>
    <t>10,000원 * 6개 * 60%</t>
    <phoneticPr fontId="1" type="noConversion"/>
  </si>
  <si>
    <t>지보면 지풍로 47-9</t>
    <phoneticPr fontId="1" type="noConversion"/>
  </si>
  <si>
    <t>박기모</t>
    <phoneticPr fontId="1" type="noConversion"/>
  </si>
  <si>
    <t>미네랄 블록 지원</t>
    <phoneticPr fontId="1" type="noConversion"/>
  </si>
  <si>
    <t>민간자본사업보조</t>
    <phoneticPr fontId="1" type="noConversion"/>
  </si>
  <si>
    <t>10,000원 * 20개 * 60%</t>
    <phoneticPr fontId="1" type="noConversion"/>
  </si>
  <si>
    <t>산림축산과</t>
    <phoneticPr fontId="1" type="noConversion"/>
  </si>
  <si>
    <t>지보면 소화2길 105-31</t>
    <phoneticPr fontId="1" type="noConversion"/>
  </si>
  <si>
    <t>강수원</t>
    <phoneticPr fontId="1" type="noConversion"/>
  </si>
  <si>
    <t>10,000원 * 15개 * 60%</t>
    <phoneticPr fontId="1" type="noConversion"/>
  </si>
  <si>
    <t>용궁면 성조길 62-30</t>
  </si>
  <si>
    <t>김현식</t>
  </si>
  <si>
    <t>지보면 소화2길 105-31</t>
  </si>
  <si>
    <t>지보면 지풍로 47-9</t>
  </si>
  <si>
    <t>예천읍 대심1길 31</t>
  </si>
  <si>
    <t>심재국</t>
  </si>
  <si>
    <t>예천읍 역전길 46-15</t>
  </si>
  <si>
    <t>김흥섭</t>
  </si>
  <si>
    <t>예천읍 대심로 87</t>
  </si>
  <si>
    <t>박호서</t>
  </si>
  <si>
    <t>예천읍 남읍내길 6-115</t>
  </si>
  <si>
    <t>김손정</t>
  </si>
  <si>
    <t>용궁면 금남길 129</t>
  </si>
  <si>
    <t>김문구</t>
  </si>
  <si>
    <t>유천면 교동길 89-36</t>
  </si>
  <si>
    <t>지보면 마전1길 54</t>
  </si>
  <si>
    <t>정용수</t>
  </si>
  <si>
    <t>지보면 오송길 150-4</t>
  </si>
  <si>
    <t>2017년
지원액</t>
    <phoneticPr fontId="1" type="noConversion"/>
  </si>
  <si>
    <t>7,000원 * 20두 * 50%</t>
    <phoneticPr fontId="1" type="noConversion"/>
  </si>
  <si>
    <t>7,000원 * 80두 * 50%</t>
    <phoneticPr fontId="1" type="noConversion"/>
  </si>
  <si>
    <t>7,000원 * 10두 * 50%</t>
    <phoneticPr fontId="1" type="noConversion"/>
  </si>
  <si>
    <t>9,000천원 * 1개소 * 40%</t>
    <phoneticPr fontId="1" type="noConversion"/>
  </si>
  <si>
    <t>9,000천원 * 9개소 * 40%</t>
    <phoneticPr fontId="1" type="noConversion"/>
  </si>
  <si>
    <t>7,000원 * 110두 * 50%</t>
    <phoneticPr fontId="1" type="noConversion"/>
  </si>
  <si>
    <t>용궁면 할매할배의날 행사운영</t>
    <phoneticPr fontId="1" type="noConversion"/>
  </si>
  <si>
    <t>농정과 소계</t>
    <phoneticPr fontId="1" type="noConversion"/>
  </si>
  <si>
    <t>농정과</t>
    <phoneticPr fontId="1" type="noConversion"/>
  </si>
  <si>
    <t>예천읍 갈구1길 47 채수선 외 2명
(대상자 내역 별지)</t>
    <phoneticPr fontId="1" type="noConversion"/>
  </si>
  <si>
    <t>중소형농기계 지원</t>
    <phoneticPr fontId="1" type="noConversion"/>
  </si>
  <si>
    <t>2,000천원 * 3대 * 50%</t>
    <phoneticPr fontId="1" type="noConversion"/>
  </si>
  <si>
    <t>개포면 경서로 손영락 외  1명
(대상자 내역 별지)</t>
    <phoneticPr fontId="1" type="noConversion"/>
  </si>
  <si>
    <t>우수 농특산물 포장재 개선 지원</t>
    <phoneticPr fontId="1" type="noConversion"/>
  </si>
  <si>
    <t>1,000원 * 30,000매 * 50%</t>
    <phoneticPr fontId="1" type="noConversion"/>
  </si>
  <si>
    <t>-</t>
    <phoneticPr fontId="1" type="noConversion"/>
  </si>
  <si>
    <t>㈜영남일보 대표 노병수</t>
    <phoneticPr fontId="1" type="noConversion"/>
  </si>
  <si>
    <t>호명면 새움3로7 경북도청 아이파크 105동 101호 조문희 외 3명
(대상자 내역 별지)</t>
    <phoneticPr fontId="1" type="noConversion"/>
  </si>
  <si>
    <t>귀농인 영농기반 지원사업</t>
    <phoneticPr fontId="1" type="noConversion"/>
  </si>
  <si>
    <t>5,000천원 * 4농가 * 80%</t>
    <phoneticPr fontId="1" type="noConversion"/>
  </si>
  <si>
    <t>예천읍 남읍내길 6-116 안승윤</t>
    <phoneticPr fontId="1" type="noConversion"/>
  </si>
  <si>
    <t>시설원예현대화사업
(내부공기순환팬)</t>
    <phoneticPr fontId="1" type="noConversion"/>
  </si>
  <si>
    <t>4,200천원 * 1식 * 50%</t>
    <phoneticPr fontId="1" type="noConversion"/>
  </si>
  <si>
    <t>용문면 덕신길 2-51 김한규</t>
    <phoneticPr fontId="1" type="noConversion"/>
  </si>
  <si>
    <t>원예산업육성지원사업
(비가림하우스)</t>
    <phoneticPr fontId="1" type="noConversion"/>
  </si>
  <si>
    <t>2,300천원 * 1동 * 50%</t>
    <phoneticPr fontId="1" type="noConversion"/>
  </si>
  <si>
    <t>용궁면 원당길 30 안원기</t>
    <phoneticPr fontId="1" type="noConversion"/>
  </si>
  <si>
    <t>원예산업육성지원사업
(이동식저온저장고)</t>
    <phoneticPr fontId="1" type="noConversion"/>
  </si>
  <si>
    <t>6,000천원 * 1동 * 50%</t>
    <phoneticPr fontId="1" type="noConversion"/>
  </si>
  <si>
    <t>효자면 제촌길 55-17 박용순</t>
    <phoneticPr fontId="1" type="noConversion"/>
  </si>
  <si>
    <t>일손절감형농기자재지원사업
(점적관수사업)</t>
    <phoneticPr fontId="1" type="noConversion"/>
  </si>
  <si>
    <t>1천원 * 4,108㎡ * 50%</t>
    <phoneticPr fontId="1" type="noConversion"/>
  </si>
  <si>
    <t>예천읍 남산공원길 9-3 이양제</t>
    <phoneticPr fontId="1" type="noConversion"/>
  </si>
  <si>
    <t>일손절감형농기자재지원사업
(차광제)</t>
    <phoneticPr fontId="1" type="noConversion"/>
  </si>
  <si>
    <t>440천원 * 4개 * 50%</t>
    <phoneticPr fontId="1" type="noConversion"/>
  </si>
  <si>
    <t>풍양면 삼탄길 143  윤인한</t>
    <phoneticPr fontId="1" type="noConversion"/>
  </si>
  <si>
    <t>소득작목육성지원사업
(양파파종기)</t>
    <phoneticPr fontId="1" type="noConversion"/>
  </si>
  <si>
    <t>9,500천원 * 1대 * 50%</t>
    <phoneticPr fontId="1" type="noConversion"/>
  </si>
  <si>
    <t>호명면 산랍길 19-8 김기주</t>
    <phoneticPr fontId="1" type="noConversion"/>
  </si>
  <si>
    <t>소득작목육성지원사업
(장기성PO필름)</t>
    <phoneticPr fontId="1" type="noConversion"/>
  </si>
  <si>
    <t>4천원 * 700㎡ * 50%</t>
    <phoneticPr fontId="1" type="noConversion"/>
  </si>
  <si>
    <t>예천읍 양궁로 83 조상전</t>
    <phoneticPr fontId="1" type="noConversion"/>
  </si>
  <si>
    <t>소득작목육성지원사업
(다겹보온커튼)</t>
    <phoneticPr fontId="1" type="noConversion"/>
  </si>
  <si>
    <t>2,000천원 * 1식 * 50%</t>
    <phoneticPr fontId="1" type="noConversion"/>
  </si>
  <si>
    <t>풍양면 삼탄길 143 윤인한 외 1명
(대상자 내역 별지)</t>
    <phoneticPr fontId="1" type="noConversion"/>
  </si>
  <si>
    <t>소득작목육성지원사업
(양파전엽기)</t>
    <phoneticPr fontId="1" type="noConversion"/>
  </si>
  <si>
    <t>4,900천원 * 2대 * 50%</t>
    <phoneticPr fontId="1" type="noConversion"/>
  </si>
  <si>
    <t>유천면 가동1길 23 강동조 외 1명
(대상자 내역 별지)</t>
    <phoneticPr fontId="1" type="noConversion"/>
  </si>
  <si>
    <t>민속채소·양채류기반확충지원사업
(내재해형하우스)</t>
    <phoneticPr fontId="1" type="noConversion"/>
  </si>
  <si>
    <t>20천원 * 2,000㎡ * 50%</t>
    <phoneticPr fontId="1" type="noConversion"/>
  </si>
  <si>
    <t>호명면 담암길 37-32 김종수 외 11명
(대상자 내역 별지)</t>
    <phoneticPr fontId="1" type="noConversion"/>
  </si>
  <si>
    <t>소득작목육성지원사업
(다목적스프링클러)</t>
    <phoneticPr fontId="1" type="noConversion"/>
  </si>
  <si>
    <t>1천원 * 20,500㎡ * 50%</t>
    <phoneticPr fontId="1" type="noConversion"/>
  </si>
  <si>
    <t>풍양면 오지길 25 오성식 외 1명
(대상자 내역 별지)</t>
    <phoneticPr fontId="1" type="noConversion"/>
  </si>
  <si>
    <t>소득작목육성지원사업
(양파정식기)</t>
    <phoneticPr fontId="1" type="noConversion"/>
  </si>
  <si>
    <t>48,000천원 * 2대 * 50%</t>
    <phoneticPr fontId="1" type="noConversion"/>
  </si>
  <si>
    <t>예천읍 왕신1리길 70 김재덕 외 7명
(대상자 내역 별지)</t>
    <phoneticPr fontId="1" type="noConversion"/>
  </si>
  <si>
    <t>소득작목육성지원사업
(이동식저온저장고)</t>
    <phoneticPr fontId="1" type="noConversion"/>
  </si>
  <si>
    <t>6,000천원 * 8동 * 50%</t>
    <phoneticPr fontId="1" type="noConversion"/>
  </si>
  <si>
    <t xml:space="preserve"> 소계</t>
    <phoneticPr fontId="1" type="noConversion"/>
  </si>
  <si>
    <t>예천읍 갈구1길 47</t>
    <phoneticPr fontId="1" type="noConversion"/>
  </si>
  <si>
    <t>채수선</t>
    <phoneticPr fontId="1" type="noConversion"/>
  </si>
  <si>
    <t>중소형농기계 지원사업</t>
  </si>
  <si>
    <t>2,000,000원 * 1대 * 50%</t>
    <phoneticPr fontId="1" type="noConversion"/>
  </si>
  <si>
    <t>농정과</t>
    <phoneticPr fontId="1" type="noConversion"/>
  </si>
  <si>
    <t>개포면 신읍리길 75-3</t>
    <phoneticPr fontId="1" type="noConversion"/>
  </si>
  <si>
    <t>남병권</t>
    <phoneticPr fontId="1" type="noConversion"/>
  </si>
  <si>
    <t>중소형농기계 지원사업</t>
    <phoneticPr fontId="1" type="noConversion"/>
  </si>
  <si>
    <t>민간자본사업보조</t>
    <phoneticPr fontId="1" type="noConversion"/>
  </si>
  <si>
    <t>개포면 용개로 924</t>
    <phoneticPr fontId="1" type="noConversion"/>
  </si>
  <si>
    <t>한영수</t>
    <phoneticPr fontId="1" type="noConversion"/>
  </si>
  <si>
    <t>중소형농기계 지원사업</t>
    <phoneticPr fontId="1" type="noConversion"/>
  </si>
  <si>
    <t>2,000,000원 * 1대 * 50%</t>
    <phoneticPr fontId="1" type="noConversion"/>
  </si>
  <si>
    <t>농정과</t>
    <phoneticPr fontId="1" type="noConversion"/>
  </si>
  <si>
    <t>개포면 경서로 1400-18</t>
    <phoneticPr fontId="1" type="noConversion"/>
  </si>
  <si>
    <t>손영락</t>
    <phoneticPr fontId="1" type="noConversion"/>
  </si>
  <si>
    <t>우수 농특산물 포장재 개선 지원</t>
    <phoneticPr fontId="1" type="noConversion"/>
  </si>
  <si>
    <t>387원 * 25,900매 * 50%</t>
    <phoneticPr fontId="1" type="noConversion"/>
  </si>
  <si>
    <t>-</t>
    <phoneticPr fontId="1" type="noConversion"/>
  </si>
  <si>
    <t>개포면 송담길 42-15</t>
    <phoneticPr fontId="1" type="noConversion"/>
  </si>
  <si>
    <t>김동한</t>
    <phoneticPr fontId="1" type="noConversion"/>
  </si>
  <si>
    <t>우수 농특산물 포장재 개선 지원</t>
    <phoneticPr fontId="1" type="noConversion"/>
  </si>
  <si>
    <t>1.2천원 * 16,700매 * 50%</t>
    <phoneticPr fontId="1" type="noConversion"/>
  </si>
  <si>
    <t>-</t>
    <phoneticPr fontId="1" type="noConversion"/>
  </si>
  <si>
    <t>호명면 새움3로7 경북도청 아이파크 105동 101호</t>
  </si>
  <si>
    <t>조문희</t>
    <phoneticPr fontId="1" type="noConversion"/>
  </si>
  <si>
    <t>5,000천원 * 4농가  *80%</t>
    <phoneticPr fontId="1" type="noConversion"/>
  </si>
  <si>
    <t>효자면 초항리 185</t>
    <phoneticPr fontId="1" type="noConversion"/>
  </si>
  <si>
    <t>신정자</t>
    <phoneticPr fontId="1" type="noConversion"/>
  </si>
  <si>
    <t>효자면 보곡리 252-4</t>
    <phoneticPr fontId="1" type="noConversion"/>
  </si>
  <si>
    <t>이창희</t>
    <phoneticPr fontId="1" type="noConversion"/>
  </si>
  <si>
    <t>효자면 도촌리 269</t>
    <phoneticPr fontId="1" type="noConversion"/>
  </si>
  <si>
    <t>박재성</t>
    <phoneticPr fontId="1" type="noConversion"/>
  </si>
  <si>
    <t>풍양면 삼탄길 143</t>
    <phoneticPr fontId="1" type="noConversion"/>
  </si>
  <si>
    <t>윤인한</t>
    <phoneticPr fontId="1" type="noConversion"/>
  </si>
  <si>
    <t>4,900천원 * 1대 * 50%</t>
    <phoneticPr fontId="1" type="noConversion"/>
  </si>
  <si>
    <t>풍양면 삼탄길 124</t>
    <phoneticPr fontId="1" type="noConversion"/>
  </si>
  <si>
    <t>조현우</t>
    <phoneticPr fontId="1" type="noConversion"/>
  </si>
  <si>
    <t>유천면 가동1길 23</t>
    <phoneticPr fontId="1" type="noConversion"/>
  </si>
  <si>
    <t>강동조</t>
    <phoneticPr fontId="1" type="noConversion"/>
  </si>
  <si>
    <t>20천원 * 1,000㎡ * 50%</t>
    <phoneticPr fontId="1" type="noConversion"/>
  </si>
  <si>
    <t>예천읍 용정길 11-20</t>
    <phoneticPr fontId="1" type="noConversion"/>
  </si>
  <si>
    <t>김성기</t>
    <phoneticPr fontId="1" type="noConversion"/>
  </si>
  <si>
    <t>호명면 담암길 37-32</t>
    <phoneticPr fontId="1" type="noConversion"/>
  </si>
  <si>
    <t>김종수</t>
  </si>
  <si>
    <t>1천원 * 3,000㎡ * 50%</t>
    <phoneticPr fontId="1" type="noConversion"/>
  </si>
  <si>
    <t>지보면 지보리길 202</t>
    <phoneticPr fontId="1" type="noConversion"/>
  </si>
  <si>
    <t>어 용</t>
  </si>
  <si>
    <t>1천원 * 1,000㎡ * 50%</t>
    <phoneticPr fontId="1" type="noConversion"/>
  </si>
  <si>
    <t>지보면 마전2길 109-6</t>
    <phoneticPr fontId="1" type="noConversion"/>
  </si>
  <si>
    <t>1천원 * 1,500㎡ * 50%</t>
    <phoneticPr fontId="1" type="noConversion"/>
  </si>
  <si>
    <t>호명면 밭마길 64</t>
    <phoneticPr fontId="1" type="noConversion"/>
  </si>
  <si>
    <t>최상길</t>
  </si>
  <si>
    <t>1천원 * 2,000㎡ * 50%</t>
    <phoneticPr fontId="1" type="noConversion"/>
  </si>
  <si>
    <t>호명면 밭마길 61-24</t>
    <phoneticPr fontId="1" type="noConversion"/>
  </si>
  <si>
    <t>소득작목육성지원사업
(다목적스프링클러)</t>
    <phoneticPr fontId="1" type="noConversion"/>
  </si>
  <si>
    <t>호명면 새랄길 68</t>
    <phoneticPr fontId="1" type="noConversion"/>
  </si>
  <si>
    <t>최인순</t>
  </si>
  <si>
    <t>호명면 형호길 82</t>
    <phoneticPr fontId="1" type="noConversion"/>
  </si>
  <si>
    <t>박재훈</t>
  </si>
  <si>
    <t>호명면 양궁로 843</t>
    <phoneticPr fontId="1" type="noConversion"/>
  </si>
  <si>
    <t>박순서</t>
  </si>
  <si>
    <t>호명면 인포길 16-3</t>
    <phoneticPr fontId="1" type="noConversion"/>
  </si>
  <si>
    <t>우선일</t>
  </si>
  <si>
    <t>호명면 한어길 266-26</t>
    <phoneticPr fontId="1" type="noConversion"/>
  </si>
  <si>
    <t>노영교</t>
  </si>
  <si>
    <t>1천원 * 1,000㎡ * 50%</t>
    <phoneticPr fontId="1" type="noConversion"/>
  </si>
  <si>
    <t>호명면 오천길 24-15</t>
    <phoneticPr fontId="1" type="noConversion"/>
  </si>
  <si>
    <t>염정애</t>
  </si>
  <si>
    <t>풍양면 오지길 25</t>
    <phoneticPr fontId="1" type="noConversion"/>
  </si>
  <si>
    <t>오성식</t>
  </si>
  <si>
    <t>소득작목육성지원사업
(양파정식기)</t>
    <phoneticPr fontId="1" type="noConversion"/>
  </si>
  <si>
    <t>48,000천원 * 1대 * 50%</t>
    <phoneticPr fontId="1" type="noConversion"/>
  </si>
  <si>
    <t>풍양면 봉림길 57</t>
    <phoneticPr fontId="1" type="noConversion"/>
  </si>
  <si>
    <t>유재택</t>
  </si>
  <si>
    <t>예천읍 왕신1리길 70</t>
    <phoneticPr fontId="1" type="noConversion"/>
  </si>
  <si>
    <t>김재덕</t>
  </si>
  <si>
    <t>소득작목육성지원사업
(이동식저온저장고)</t>
    <phoneticPr fontId="1" type="noConversion"/>
  </si>
  <si>
    <t>6,000천원 * 1동 * 50%</t>
    <phoneticPr fontId="1" type="noConversion"/>
  </si>
  <si>
    <t>예천읍 신리길 25-10</t>
    <phoneticPr fontId="1" type="noConversion"/>
  </si>
  <si>
    <t>이재진</t>
  </si>
  <si>
    <t>용문면 큰맛질길 47</t>
    <phoneticPr fontId="1" type="noConversion"/>
  </si>
  <si>
    <t>박영도</t>
  </si>
  <si>
    <t>소득작목육성지원사업
(이동식저온저장고)</t>
    <phoneticPr fontId="1" type="noConversion"/>
  </si>
  <si>
    <t>민간자본사업보조</t>
    <phoneticPr fontId="1" type="noConversion"/>
  </si>
  <si>
    <t>6,000천원 * 1동 * 50%</t>
    <phoneticPr fontId="1" type="noConversion"/>
  </si>
  <si>
    <t>농정과</t>
    <phoneticPr fontId="1" type="noConversion"/>
  </si>
  <si>
    <t>용문면 방두들길 60</t>
    <phoneticPr fontId="1" type="noConversion"/>
  </si>
  <si>
    <t>최상태</t>
  </si>
  <si>
    <t>감천면 수한길 164-1</t>
    <phoneticPr fontId="1" type="noConversion"/>
  </si>
  <si>
    <t>송점익</t>
  </si>
  <si>
    <t>감천면 진물길 29</t>
    <phoneticPr fontId="1" type="noConversion"/>
  </si>
  <si>
    <t>이정길</t>
  </si>
  <si>
    <t>지보면 소화3길 20</t>
    <phoneticPr fontId="1" type="noConversion"/>
  </si>
  <si>
    <t>김수승</t>
  </si>
  <si>
    <t>유천면 중평천로 67-9</t>
    <phoneticPr fontId="1" type="noConversion"/>
  </si>
  <si>
    <t>김근수</t>
  </si>
  <si>
    <t>풍양면 낙상1길 58-13 홍상진 외 4명
(대상자내역 별지)</t>
    <phoneticPr fontId="1" type="noConversion"/>
  </si>
  <si>
    <t>풍양면 청운3리길 22-2 정재운 외 8명
(대상자 내역 별지)</t>
    <phoneticPr fontId="1" type="noConversion"/>
  </si>
  <si>
    <t>은풍면 은풍준시길 38 김석호 외 2명
(대상자 내역 별지)</t>
    <phoneticPr fontId="1" type="noConversion"/>
  </si>
  <si>
    <t>용궁면 성조길 62-30 김현식 외 2명
(대상자 내역 별지)</t>
    <phoneticPr fontId="1" type="noConversion"/>
  </si>
  <si>
    <t xml:space="preserve">예천읍 대심1길 31 심재국 외 8명
(대상자 내역 별지)       </t>
    <phoneticPr fontId="1" type="noConversion"/>
  </si>
  <si>
    <t>주민복지과 소계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</si>
</sst>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16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ajor"/>
    </font>
    <font>
      <b/>
      <sz val="16"/>
      <color rgb="FF000000"/>
      <name val="맑은고딕"/>
      <family val="3"/>
      <charset val="129"/>
    </font>
    <font>
      <b/>
      <sz val="16"/>
      <name val="맑은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79">
    <xf numFmtId="0" fontId="0" fillId="0" borderId="0" xfId="0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8" fillId="0" borderId="3" xfId="0" applyFont="1" applyBorder="1" applyAlignment="1">
      <alignment horizontal="center" vertical="center"/>
    </xf>
    <xf numFmtId="41" fontId="7" fillId="0" borderId="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41" fontId="5" fillId="0" borderId="4" xfId="1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41" fontId="5" fillId="0" borderId="4" xfId="1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41" fontId="5" fillId="2" borderId="4" xfId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41" fontId="13" fillId="0" borderId="4" xfId="1" applyFont="1" applyBorder="1" applyAlignment="1">
      <alignment horizontal="right" vertical="center" wrapText="1"/>
    </xf>
    <xf numFmtId="0" fontId="0" fillId="0" borderId="0" xfId="0" applyAlignment="1">
      <alignment vertical="center" shrinkToFit="1"/>
    </xf>
    <xf numFmtId="41" fontId="10" fillId="0" borderId="0" xfId="1" applyFont="1">
      <alignment vertical="center"/>
    </xf>
    <xf numFmtId="0" fontId="4" fillId="3" borderId="4" xfId="0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41" fontId="13" fillId="2" borderId="2" xfId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/>
    </xf>
    <xf numFmtId="176" fontId="5" fillId="0" borderId="4" xfId="1" applyNumberFormat="1" applyFont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/>
    </xf>
    <xf numFmtId="41" fontId="13" fillId="3" borderId="4" xfId="1" applyFont="1" applyFill="1" applyBorder="1" applyAlignment="1">
      <alignment horizontal="right" vertical="center" wrapText="1"/>
    </xf>
    <xf numFmtId="0" fontId="10" fillId="0" borderId="4" xfId="0" applyFont="1" applyFill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1" fontId="10" fillId="0" borderId="4" xfId="0" applyNumberFormat="1" applyFont="1" applyBorder="1">
      <alignment vertical="center"/>
    </xf>
    <xf numFmtId="41" fontId="10" fillId="0" borderId="4" xfId="1" applyFont="1" applyBorder="1">
      <alignment vertical="center"/>
    </xf>
    <xf numFmtId="0" fontId="8" fillId="4" borderId="4" xfId="0" applyFont="1" applyFill="1" applyBorder="1" applyAlignment="1">
      <alignment horizontal="center" vertical="center"/>
    </xf>
    <xf numFmtId="41" fontId="8" fillId="4" borderId="4" xfId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8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41" fontId="13" fillId="2" borderId="4" xfId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41" fontId="13" fillId="0" borderId="4" xfId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41" fontId="13" fillId="0" borderId="4" xfId="1" applyFont="1" applyBorder="1" applyAlignment="1">
      <alignment vertical="center" wrapText="1"/>
    </xf>
    <xf numFmtId="0" fontId="12" fillId="0" borderId="4" xfId="5" applyFont="1" applyFill="1" applyBorder="1" applyAlignment="1">
      <alignment horizontal="left" vertical="center" shrinkToFit="1"/>
    </xf>
    <xf numFmtId="0" fontId="12" fillId="0" borderId="4" xfId="5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41" fontId="5" fillId="3" borderId="4" xfId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left" vertical="center" shrinkToFit="1"/>
    </xf>
    <xf numFmtId="0" fontId="13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vertical="center" shrinkToFit="1"/>
    </xf>
    <xf numFmtId="41" fontId="13" fillId="3" borderId="4" xfId="1" applyFont="1" applyFill="1" applyBorder="1" applyAlignment="1">
      <alignment horizontal="right" vertical="center" wrapText="1"/>
    </xf>
    <xf numFmtId="41" fontId="5" fillId="0" borderId="6" xfId="1" applyFont="1" applyBorder="1" applyAlignment="1">
      <alignment horizontal="right" vertical="center" wrapText="1"/>
    </xf>
    <xf numFmtId="0" fontId="4" fillId="3" borderId="5" xfId="0" applyFont="1" applyFill="1" applyBorder="1" applyAlignment="1">
      <alignment horizontal="center" vertical="center"/>
    </xf>
    <xf numFmtId="41" fontId="5" fillId="3" borderId="6" xfId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4" xfId="5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6">
    <cellStyle name="쉼표 [0]" xfId="1" builtinId="6"/>
    <cellStyle name="쉼표 [0] 2" xfId="4"/>
    <cellStyle name="표준" xfId="0" builtinId="0"/>
    <cellStyle name="표준 16" xfId="2"/>
    <cellStyle name="표준 2" xfId="3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635"/>
  <sheetViews>
    <sheetView tabSelected="1" view="pageBreakPreview" zoomScale="55" zoomScaleNormal="85" zoomScaleSheetLayoutView="55" workbookViewId="0">
      <pane ySplit="1" topLeftCell="A2" activePane="bottomLeft" state="frozen"/>
      <selection pane="bottomLeft" activeCell="G12" sqref="G12"/>
    </sheetView>
  </sheetViews>
  <sheetFormatPr defaultRowHeight="16.5"/>
  <cols>
    <col min="1" max="1" width="20.875" customWidth="1"/>
    <col min="2" max="2" width="57.5" customWidth="1"/>
    <col min="3" max="3" width="55.5" customWidth="1"/>
    <col min="4" max="4" width="32.125" style="3" customWidth="1"/>
    <col min="5" max="5" width="64.375" customWidth="1"/>
    <col min="6" max="12" width="20.625" customWidth="1"/>
  </cols>
  <sheetData>
    <row r="1" spans="1:12" ht="77.25" customHeight="1">
      <c r="A1" s="73" t="s">
        <v>15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52.5" customHeight="1">
      <c r="A2" s="2"/>
      <c r="B2" s="1"/>
      <c r="C2" s="1"/>
      <c r="D2" s="1"/>
      <c r="E2" s="1"/>
      <c r="F2" s="1"/>
      <c r="G2" s="1"/>
      <c r="H2" s="1"/>
      <c r="I2" s="1"/>
      <c r="J2" s="1"/>
      <c r="K2" s="72" t="s">
        <v>10</v>
      </c>
      <c r="L2" s="72"/>
    </row>
    <row r="3" spans="1:12" ht="75" customHeight="1">
      <c r="A3" s="40" t="s">
        <v>0</v>
      </c>
      <c r="B3" s="40" t="s">
        <v>7</v>
      </c>
      <c r="C3" s="40" t="s">
        <v>8</v>
      </c>
      <c r="D3" s="40" t="s">
        <v>11</v>
      </c>
      <c r="E3" s="40" t="s">
        <v>9</v>
      </c>
      <c r="F3" s="13" t="s">
        <v>154</v>
      </c>
      <c r="G3" s="40" t="s">
        <v>1</v>
      </c>
      <c r="H3" s="40" t="s">
        <v>2</v>
      </c>
      <c r="I3" s="40" t="s">
        <v>3</v>
      </c>
      <c r="J3" s="40" t="s">
        <v>4</v>
      </c>
      <c r="K3" s="40" t="s">
        <v>6</v>
      </c>
      <c r="L3" s="40" t="s">
        <v>5</v>
      </c>
    </row>
    <row r="4" spans="1:12" ht="75" customHeight="1">
      <c r="A4" s="37"/>
      <c r="B4" s="37" t="s">
        <v>36</v>
      </c>
      <c r="C4" s="37" t="str">
        <f>SUBTOTAL(103,C5:C36)&amp;"건"</f>
        <v>27건</v>
      </c>
      <c r="D4" s="37"/>
      <c r="E4" s="37"/>
      <c r="F4" s="38">
        <f t="shared" ref="F4:K4" si="0">SUBTOTAL(9,F5:F36)</f>
        <v>639460</v>
      </c>
      <c r="G4" s="38">
        <f t="shared" si="0"/>
        <v>521918</v>
      </c>
      <c r="H4" s="38">
        <f t="shared" si="0"/>
        <v>307605</v>
      </c>
      <c r="I4" s="38">
        <f t="shared" si="0"/>
        <v>214313</v>
      </c>
      <c r="J4" s="38">
        <f t="shared" si="0"/>
        <v>307605</v>
      </c>
      <c r="K4" s="38">
        <f t="shared" si="0"/>
        <v>307605</v>
      </c>
      <c r="L4" s="38"/>
    </row>
    <row r="5" spans="1:12" ht="71.25" hidden="1" customHeight="1">
      <c r="A5" s="74" t="s">
        <v>44</v>
      </c>
      <c r="B5" s="74"/>
      <c r="C5" s="43" t="str">
        <f>SUBTOTAL(103,C7:C7)&amp;"건"</f>
        <v>1건</v>
      </c>
      <c r="D5" s="43"/>
      <c r="E5" s="44"/>
      <c r="F5" s="45">
        <f>SUBTOTAL(9,F7:F7)</f>
        <v>5000</v>
      </c>
      <c r="G5" s="45">
        <f>SUBTOTAL(9,G7:G7)</f>
        <v>8500</v>
      </c>
      <c r="H5" s="45">
        <f>SUBTOTAL(9,H7:H7)</f>
        <v>8500</v>
      </c>
      <c r="I5" s="45">
        <f>SUBTOTAL(9,I7:I7)</f>
        <v>0</v>
      </c>
      <c r="J5" s="45">
        <f>SUBTOTAL(9,J7:J7)</f>
        <v>8500</v>
      </c>
      <c r="K5" s="14">
        <f>SUBTOTAL(9,K7)</f>
        <v>8500</v>
      </c>
      <c r="L5" s="14"/>
    </row>
    <row r="6" spans="1:12" s="39" customFormat="1" ht="71.25" customHeight="1">
      <c r="A6" s="74" t="s">
        <v>317</v>
      </c>
      <c r="B6" s="74"/>
      <c r="C6" s="43" t="str">
        <f>SUBTOTAL(103,C7)&amp;"건"</f>
        <v>1건</v>
      </c>
      <c r="D6" s="43"/>
      <c r="E6" s="44"/>
      <c r="F6" s="45">
        <f>SUBTOTAL(9,F7:F9)</f>
        <v>380600</v>
      </c>
      <c r="G6" s="45">
        <f>SUBTOTAL(9,G7:G23)</f>
        <v>201148</v>
      </c>
      <c r="H6" s="45">
        <f t="shared" ref="H6:K8" si="1">SUBTOTAL(9,H7:H23)</f>
        <v>118324</v>
      </c>
      <c r="I6" s="45">
        <f t="shared" si="1"/>
        <v>82824</v>
      </c>
      <c r="J6" s="45">
        <f t="shared" si="1"/>
        <v>118324</v>
      </c>
      <c r="K6" s="45">
        <f t="shared" si="1"/>
        <v>118324</v>
      </c>
      <c r="L6" s="45"/>
    </row>
    <row r="7" spans="1:12" ht="92.25" customHeight="1">
      <c r="A7" s="46" t="s">
        <v>45</v>
      </c>
      <c r="B7" s="47" t="s">
        <v>46</v>
      </c>
      <c r="C7" s="48" t="s">
        <v>47</v>
      </c>
      <c r="D7" s="48" t="s">
        <v>48</v>
      </c>
      <c r="E7" s="50" t="s">
        <v>161</v>
      </c>
      <c r="F7" s="49">
        <v>5000</v>
      </c>
      <c r="G7" s="49">
        <v>8500</v>
      </c>
      <c r="H7" s="49">
        <v>8500</v>
      </c>
      <c r="I7" s="49">
        <v>0</v>
      </c>
      <c r="J7" s="49">
        <v>8500</v>
      </c>
      <c r="K7" s="49">
        <v>8500</v>
      </c>
      <c r="L7" s="49"/>
    </row>
    <row r="8" spans="1:12" s="39" customFormat="1" ht="71.25" customHeight="1">
      <c r="A8" s="74" t="s">
        <v>162</v>
      </c>
      <c r="B8" s="74"/>
      <c r="C8" s="43" t="str">
        <f>SUBTOTAL(103,C9:C25)&amp;"건"</f>
        <v>17건</v>
      </c>
      <c r="D8" s="43"/>
      <c r="E8" s="44"/>
      <c r="F8" s="45">
        <f>SUBTOTAL(9,F9:F11)</f>
        <v>400600</v>
      </c>
      <c r="G8" s="45">
        <f>SUBTOTAL(9,G9:G25)</f>
        <v>336648</v>
      </c>
      <c r="H8" s="45">
        <f t="shared" si="1"/>
        <v>181824</v>
      </c>
      <c r="I8" s="45">
        <f t="shared" si="1"/>
        <v>154824</v>
      </c>
      <c r="J8" s="45">
        <f t="shared" si="1"/>
        <v>181824</v>
      </c>
      <c r="K8" s="45">
        <f t="shared" si="1"/>
        <v>181824</v>
      </c>
      <c r="L8" s="45"/>
    </row>
    <row r="9" spans="1:12" s="39" customFormat="1" ht="63.75" customHeight="1">
      <c r="A9" s="46" t="s">
        <v>163</v>
      </c>
      <c r="B9" s="48" t="s">
        <v>164</v>
      </c>
      <c r="C9" s="48" t="s">
        <v>165</v>
      </c>
      <c r="D9" s="50" t="s">
        <v>53</v>
      </c>
      <c r="E9" s="50" t="s">
        <v>166</v>
      </c>
      <c r="F9" s="49">
        <v>375600</v>
      </c>
      <c r="G9" s="51">
        <v>6000</v>
      </c>
      <c r="H9" s="51">
        <v>3000</v>
      </c>
      <c r="I9" s="51">
        <v>3000</v>
      </c>
      <c r="J9" s="51">
        <v>3000</v>
      </c>
      <c r="K9" s="51">
        <v>3000</v>
      </c>
      <c r="L9" s="49"/>
    </row>
    <row r="10" spans="1:12" s="39" customFormat="1" ht="63.75" customHeight="1">
      <c r="A10" s="46" t="s">
        <v>163</v>
      </c>
      <c r="B10" s="47" t="s">
        <v>167</v>
      </c>
      <c r="C10" s="48" t="s">
        <v>168</v>
      </c>
      <c r="D10" s="50" t="s">
        <v>53</v>
      </c>
      <c r="E10" s="50" t="s">
        <v>169</v>
      </c>
      <c r="F10" s="49" t="s">
        <v>170</v>
      </c>
      <c r="G10" s="49">
        <v>30000</v>
      </c>
      <c r="H10" s="49">
        <v>15000</v>
      </c>
      <c r="I10" s="49">
        <v>15000</v>
      </c>
      <c r="J10" s="49">
        <v>15000</v>
      </c>
      <c r="K10" s="49">
        <v>15000</v>
      </c>
      <c r="L10" s="49"/>
    </row>
    <row r="11" spans="1:12" s="39" customFormat="1" ht="63.75" customHeight="1">
      <c r="A11" s="54" t="s">
        <v>29</v>
      </c>
      <c r="B11" s="55" t="s">
        <v>171</v>
      </c>
      <c r="C11" s="55" t="s">
        <v>31</v>
      </c>
      <c r="D11" s="56" t="s">
        <v>30</v>
      </c>
      <c r="E11" s="56" t="s">
        <v>32</v>
      </c>
      <c r="F11" s="57">
        <v>25000</v>
      </c>
      <c r="G11" s="57">
        <v>35000</v>
      </c>
      <c r="H11" s="57">
        <v>25000</v>
      </c>
      <c r="I11" s="57">
        <v>10000</v>
      </c>
      <c r="J11" s="57">
        <v>25000</v>
      </c>
      <c r="K11" s="57">
        <v>25000</v>
      </c>
      <c r="L11" s="57"/>
    </row>
    <row r="12" spans="1:12" s="39" customFormat="1" ht="75.75" customHeight="1">
      <c r="A12" s="46" t="s">
        <v>163</v>
      </c>
      <c r="B12" s="47" t="s">
        <v>172</v>
      </c>
      <c r="C12" s="48" t="s">
        <v>173</v>
      </c>
      <c r="D12" s="50" t="s">
        <v>53</v>
      </c>
      <c r="E12" s="50" t="s">
        <v>174</v>
      </c>
      <c r="F12" s="49">
        <v>0</v>
      </c>
      <c r="G12" s="49">
        <v>20000</v>
      </c>
      <c r="H12" s="49">
        <v>16000</v>
      </c>
      <c r="I12" s="49">
        <v>4000</v>
      </c>
      <c r="J12" s="49">
        <v>16000</v>
      </c>
      <c r="K12" s="49">
        <v>16000</v>
      </c>
      <c r="L12" s="49"/>
    </row>
    <row r="13" spans="1:12" s="39" customFormat="1" ht="63.75" customHeight="1">
      <c r="A13" s="46" t="s">
        <v>163</v>
      </c>
      <c r="B13" s="58" t="s">
        <v>175</v>
      </c>
      <c r="C13" s="47" t="s">
        <v>176</v>
      </c>
      <c r="D13" s="50" t="s">
        <v>53</v>
      </c>
      <c r="E13" s="59" t="s">
        <v>177</v>
      </c>
      <c r="F13" s="49">
        <v>0</v>
      </c>
      <c r="G13" s="49">
        <v>4200</v>
      </c>
      <c r="H13" s="49">
        <f>G13*0.5</f>
        <v>2100</v>
      </c>
      <c r="I13" s="49">
        <f>G13*0.5</f>
        <v>2100</v>
      </c>
      <c r="J13" s="49">
        <f>H13</f>
        <v>2100</v>
      </c>
      <c r="K13" s="49">
        <f>I13</f>
        <v>2100</v>
      </c>
      <c r="L13" s="49"/>
    </row>
    <row r="14" spans="1:12" s="39" customFormat="1" ht="63.75" customHeight="1">
      <c r="A14" s="46" t="s">
        <v>163</v>
      </c>
      <c r="B14" s="60" t="s">
        <v>178</v>
      </c>
      <c r="C14" s="47" t="s">
        <v>179</v>
      </c>
      <c r="D14" s="50" t="s">
        <v>53</v>
      </c>
      <c r="E14" s="59" t="s">
        <v>180</v>
      </c>
      <c r="F14" s="49">
        <v>0</v>
      </c>
      <c r="G14" s="49">
        <v>2300</v>
      </c>
      <c r="H14" s="49">
        <f t="shared" ref="H14:H25" si="2">G14*0.5</f>
        <v>1150</v>
      </c>
      <c r="I14" s="49">
        <f t="shared" ref="I14:I25" si="3">G14*0.5</f>
        <v>1150</v>
      </c>
      <c r="J14" s="49">
        <f t="shared" ref="J14:K25" si="4">H14</f>
        <v>1150</v>
      </c>
      <c r="K14" s="49">
        <f t="shared" si="4"/>
        <v>1150</v>
      </c>
      <c r="L14" s="49"/>
    </row>
    <row r="15" spans="1:12" s="39" customFormat="1" ht="63.75" customHeight="1">
      <c r="A15" s="46" t="s">
        <v>163</v>
      </c>
      <c r="B15" s="61" t="s">
        <v>181</v>
      </c>
      <c r="C15" s="47" t="s">
        <v>182</v>
      </c>
      <c r="D15" s="50" t="s">
        <v>53</v>
      </c>
      <c r="E15" s="59" t="s">
        <v>183</v>
      </c>
      <c r="F15" s="49">
        <v>0</v>
      </c>
      <c r="G15" s="49">
        <v>6000</v>
      </c>
      <c r="H15" s="49">
        <f t="shared" si="2"/>
        <v>3000</v>
      </c>
      <c r="I15" s="49">
        <f t="shared" si="3"/>
        <v>3000</v>
      </c>
      <c r="J15" s="49">
        <f t="shared" si="4"/>
        <v>3000</v>
      </c>
      <c r="K15" s="49">
        <f t="shared" si="4"/>
        <v>3000</v>
      </c>
      <c r="L15" s="49"/>
    </row>
    <row r="16" spans="1:12" s="39" customFormat="1" ht="63.75" customHeight="1">
      <c r="A16" s="46" t="s">
        <v>163</v>
      </c>
      <c r="B16" s="60" t="s">
        <v>184</v>
      </c>
      <c r="C16" s="47" t="s">
        <v>185</v>
      </c>
      <c r="D16" s="50" t="s">
        <v>53</v>
      </c>
      <c r="E16" s="59" t="s">
        <v>186</v>
      </c>
      <c r="F16" s="49">
        <v>0</v>
      </c>
      <c r="G16" s="49">
        <v>4108</v>
      </c>
      <c r="H16" s="49">
        <f t="shared" si="2"/>
        <v>2054</v>
      </c>
      <c r="I16" s="49">
        <f t="shared" si="3"/>
        <v>2054</v>
      </c>
      <c r="J16" s="49">
        <f t="shared" si="4"/>
        <v>2054</v>
      </c>
      <c r="K16" s="49">
        <f t="shared" si="4"/>
        <v>2054</v>
      </c>
      <c r="L16" s="49"/>
    </row>
    <row r="17" spans="1:12" s="39" customFormat="1" ht="63.75" customHeight="1">
      <c r="A17" s="46" t="s">
        <v>163</v>
      </c>
      <c r="B17" s="60" t="s">
        <v>187</v>
      </c>
      <c r="C17" s="47" t="s">
        <v>188</v>
      </c>
      <c r="D17" s="50" t="s">
        <v>53</v>
      </c>
      <c r="E17" s="59" t="s">
        <v>189</v>
      </c>
      <c r="F17" s="49">
        <v>0</v>
      </c>
      <c r="G17" s="49">
        <v>440</v>
      </c>
      <c r="H17" s="49">
        <f t="shared" si="2"/>
        <v>220</v>
      </c>
      <c r="I17" s="49">
        <f t="shared" si="3"/>
        <v>220</v>
      </c>
      <c r="J17" s="49">
        <f t="shared" si="4"/>
        <v>220</v>
      </c>
      <c r="K17" s="49">
        <f t="shared" si="4"/>
        <v>220</v>
      </c>
      <c r="L17" s="49"/>
    </row>
    <row r="18" spans="1:12" s="39" customFormat="1" ht="63.75" customHeight="1">
      <c r="A18" s="46" t="s">
        <v>163</v>
      </c>
      <c r="B18" s="60" t="s">
        <v>190</v>
      </c>
      <c r="C18" s="47" t="s">
        <v>191</v>
      </c>
      <c r="D18" s="50" t="s">
        <v>53</v>
      </c>
      <c r="E18" s="59" t="s">
        <v>192</v>
      </c>
      <c r="F18" s="49">
        <v>0</v>
      </c>
      <c r="G18" s="49">
        <v>9500</v>
      </c>
      <c r="H18" s="49">
        <f t="shared" si="2"/>
        <v>4750</v>
      </c>
      <c r="I18" s="49">
        <f t="shared" si="3"/>
        <v>4750</v>
      </c>
      <c r="J18" s="49">
        <f t="shared" si="4"/>
        <v>4750</v>
      </c>
      <c r="K18" s="49">
        <f t="shared" si="4"/>
        <v>4750</v>
      </c>
      <c r="L18" s="49"/>
    </row>
    <row r="19" spans="1:12" s="39" customFormat="1" ht="63.75" customHeight="1">
      <c r="A19" s="46" t="s">
        <v>163</v>
      </c>
      <c r="B19" s="60" t="s">
        <v>193</v>
      </c>
      <c r="C19" s="47" t="s">
        <v>194</v>
      </c>
      <c r="D19" s="50" t="s">
        <v>53</v>
      </c>
      <c r="E19" s="59" t="s">
        <v>195</v>
      </c>
      <c r="F19" s="49">
        <v>0</v>
      </c>
      <c r="G19" s="49">
        <v>2800</v>
      </c>
      <c r="H19" s="49">
        <f t="shared" si="2"/>
        <v>1400</v>
      </c>
      <c r="I19" s="49">
        <f t="shared" si="3"/>
        <v>1400</v>
      </c>
      <c r="J19" s="49">
        <f t="shared" si="4"/>
        <v>1400</v>
      </c>
      <c r="K19" s="49">
        <f t="shared" si="4"/>
        <v>1400</v>
      </c>
      <c r="L19" s="49"/>
    </row>
    <row r="20" spans="1:12" s="39" customFormat="1" ht="63.75" customHeight="1">
      <c r="A20" s="46" t="s">
        <v>163</v>
      </c>
      <c r="B20" s="60" t="s">
        <v>196</v>
      </c>
      <c r="C20" s="47" t="s">
        <v>197</v>
      </c>
      <c r="D20" s="50" t="s">
        <v>53</v>
      </c>
      <c r="E20" s="59" t="s">
        <v>198</v>
      </c>
      <c r="F20" s="49">
        <v>0</v>
      </c>
      <c r="G20" s="49">
        <v>2000</v>
      </c>
      <c r="H20" s="49">
        <f t="shared" si="2"/>
        <v>1000</v>
      </c>
      <c r="I20" s="49">
        <f t="shared" si="3"/>
        <v>1000</v>
      </c>
      <c r="J20" s="49">
        <f t="shared" si="4"/>
        <v>1000</v>
      </c>
      <c r="K20" s="49">
        <f t="shared" si="4"/>
        <v>1000</v>
      </c>
      <c r="L20" s="49"/>
    </row>
    <row r="21" spans="1:12" s="39" customFormat="1" ht="63.75" customHeight="1">
      <c r="A21" s="46" t="s">
        <v>163</v>
      </c>
      <c r="B21" s="62" t="s">
        <v>199</v>
      </c>
      <c r="C21" s="47" t="s">
        <v>200</v>
      </c>
      <c r="D21" s="50" t="s">
        <v>53</v>
      </c>
      <c r="E21" s="59" t="s">
        <v>201</v>
      </c>
      <c r="F21" s="49">
        <v>0</v>
      </c>
      <c r="G21" s="49">
        <v>9800</v>
      </c>
      <c r="H21" s="49">
        <f t="shared" si="2"/>
        <v>4900</v>
      </c>
      <c r="I21" s="49">
        <f t="shared" si="3"/>
        <v>4900</v>
      </c>
      <c r="J21" s="49">
        <f t="shared" si="4"/>
        <v>4900</v>
      </c>
      <c r="K21" s="49">
        <f t="shared" si="4"/>
        <v>4900</v>
      </c>
      <c r="L21" s="49"/>
    </row>
    <row r="22" spans="1:12" s="39" customFormat="1" ht="63.75" customHeight="1">
      <c r="A22" s="46" t="s">
        <v>163</v>
      </c>
      <c r="B22" s="62" t="s">
        <v>202</v>
      </c>
      <c r="C22" s="47" t="s">
        <v>203</v>
      </c>
      <c r="D22" s="50" t="s">
        <v>53</v>
      </c>
      <c r="E22" s="59" t="s">
        <v>204</v>
      </c>
      <c r="F22" s="49">
        <v>0</v>
      </c>
      <c r="G22" s="49">
        <v>40000</v>
      </c>
      <c r="H22" s="49">
        <f t="shared" si="2"/>
        <v>20000</v>
      </c>
      <c r="I22" s="49">
        <f t="shared" si="3"/>
        <v>20000</v>
      </c>
      <c r="J22" s="49">
        <f t="shared" si="4"/>
        <v>20000</v>
      </c>
      <c r="K22" s="49">
        <f t="shared" si="4"/>
        <v>20000</v>
      </c>
      <c r="L22" s="49"/>
    </row>
    <row r="23" spans="1:12" s="39" customFormat="1" ht="63.75" customHeight="1">
      <c r="A23" s="46" t="s">
        <v>163</v>
      </c>
      <c r="B23" s="62" t="s">
        <v>205</v>
      </c>
      <c r="C23" s="47" t="s">
        <v>206</v>
      </c>
      <c r="D23" s="50" t="s">
        <v>53</v>
      </c>
      <c r="E23" s="59" t="s">
        <v>207</v>
      </c>
      <c r="F23" s="49">
        <v>0</v>
      </c>
      <c r="G23" s="49">
        <v>20500</v>
      </c>
      <c r="H23" s="49">
        <f t="shared" si="2"/>
        <v>10250</v>
      </c>
      <c r="I23" s="49">
        <f t="shared" si="3"/>
        <v>10250</v>
      </c>
      <c r="J23" s="49">
        <f t="shared" si="4"/>
        <v>10250</v>
      </c>
      <c r="K23" s="49">
        <f t="shared" si="4"/>
        <v>10250</v>
      </c>
      <c r="L23" s="49"/>
    </row>
    <row r="24" spans="1:12" s="39" customFormat="1" ht="63.75" customHeight="1">
      <c r="A24" s="46" t="s">
        <v>163</v>
      </c>
      <c r="B24" s="62" t="s">
        <v>208</v>
      </c>
      <c r="C24" s="47" t="s">
        <v>209</v>
      </c>
      <c r="D24" s="50" t="s">
        <v>53</v>
      </c>
      <c r="E24" s="59" t="s">
        <v>210</v>
      </c>
      <c r="F24" s="49">
        <v>0</v>
      </c>
      <c r="G24" s="49">
        <v>96000</v>
      </c>
      <c r="H24" s="49">
        <f t="shared" si="2"/>
        <v>48000</v>
      </c>
      <c r="I24" s="49">
        <f t="shared" si="3"/>
        <v>48000</v>
      </c>
      <c r="J24" s="49">
        <f t="shared" si="4"/>
        <v>48000</v>
      </c>
      <c r="K24" s="49">
        <f t="shared" si="4"/>
        <v>48000</v>
      </c>
      <c r="L24" s="49"/>
    </row>
    <row r="25" spans="1:12" s="39" customFormat="1" ht="63.75" customHeight="1">
      <c r="A25" s="46" t="s">
        <v>163</v>
      </c>
      <c r="B25" s="62" t="s">
        <v>211</v>
      </c>
      <c r="C25" s="47" t="s">
        <v>212</v>
      </c>
      <c r="D25" s="50" t="s">
        <v>53</v>
      </c>
      <c r="E25" s="59" t="s">
        <v>213</v>
      </c>
      <c r="F25" s="49">
        <v>0</v>
      </c>
      <c r="G25" s="49">
        <v>48000</v>
      </c>
      <c r="H25" s="49">
        <f t="shared" si="2"/>
        <v>24000</v>
      </c>
      <c r="I25" s="49">
        <f t="shared" si="3"/>
        <v>24000</v>
      </c>
      <c r="J25" s="49">
        <f t="shared" si="4"/>
        <v>24000</v>
      </c>
      <c r="K25" s="49">
        <f t="shared" si="4"/>
        <v>24000</v>
      </c>
      <c r="L25" s="49"/>
    </row>
    <row r="26" spans="1:12" s="39" customFormat="1" ht="70.5" customHeight="1">
      <c r="A26" s="74" t="s">
        <v>49</v>
      </c>
      <c r="B26" s="74"/>
      <c r="C26" s="43" t="str">
        <f>SUBTOTAL(103,C27:C34)&amp;"건"</f>
        <v>8건</v>
      </c>
      <c r="D26" s="43"/>
      <c r="E26" s="44"/>
      <c r="F26" s="45">
        <f>SUBTOTAL(9,F27:F34)</f>
        <v>168860</v>
      </c>
      <c r="G26" s="45">
        <f>SUBTOTAL(9,G27:G34)</f>
        <v>106770</v>
      </c>
      <c r="H26" s="45">
        <f>SUBTOTAL(9,H27:H34)</f>
        <v>47281</v>
      </c>
      <c r="I26" s="45">
        <f>SUBTOTAL(9,I27:I36)</f>
        <v>59489</v>
      </c>
      <c r="J26" s="45">
        <f>SUBTOTAL(9,J27:J34)</f>
        <v>47281</v>
      </c>
      <c r="K26" s="45">
        <f>SUBTOTAL(9,K27:K34)</f>
        <v>47281</v>
      </c>
      <c r="L26" s="45"/>
    </row>
    <row r="27" spans="1:12" s="39" customFormat="1" ht="63.75" customHeight="1">
      <c r="A27" s="46" t="s">
        <v>50</v>
      </c>
      <c r="B27" s="28" t="s">
        <v>51</v>
      </c>
      <c r="C27" s="48" t="s">
        <v>52</v>
      </c>
      <c r="D27" s="48" t="s">
        <v>53</v>
      </c>
      <c r="E27" s="50" t="s">
        <v>54</v>
      </c>
      <c r="F27" s="49">
        <v>31200</v>
      </c>
      <c r="G27" s="49">
        <v>13000</v>
      </c>
      <c r="H27" s="49">
        <v>7800</v>
      </c>
      <c r="I27" s="49">
        <v>5200</v>
      </c>
      <c r="J27" s="49">
        <f>H27</f>
        <v>7800</v>
      </c>
      <c r="K27" s="49">
        <f>H27</f>
        <v>7800</v>
      </c>
      <c r="L27" s="22"/>
    </row>
    <row r="28" spans="1:12" s="39" customFormat="1" ht="63.75" customHeight="1">
      <c r="A28" s="46" t="s">
        <v>50</v>
      </c>
      <c r="B28" s="47" t="s">
        <v>55</v>
      </c>
      <c r="C28" s="48" t="s">
        <v>56</v>
      </c>
      <c r="D28" s="48" t="s">
        <v>53</v>
      </c>
      <c r="E28" s="50" t="s">
        <v>57</v>
      </c>
      <c r="F28" s="49">
        <v>12000</v>
      </c>
      <c r="G28" s="49">
        <v>2000</v>
      </c>
      <c r="H28" s="49">
        <v>1200</v>
      </c>
      <c r="I28" s="49">
        <v>800</v>
      </c>
      <c r="J28" s="49">
        <f t="shared" ref="J28:J32" si="5">H28</f>
        <v>1200</v>
      </c>
      <c r="K28" s="49">
        <f t="shared" ref="K28:K34" si="6">H28</f>
        <v>1200</v>
      </c>
      <c r="L28" s="22"/>
    </row>
    <row r="29" spans="1:12" s="39" customFormat="1" ht="75.75" customHeight="1">
      <c r="A29" s="46" t="s">
        <v>50</v>
      </c>
      <c r="B29" s="47" t="s">
        <v>312</v>
      </c>
      <c r="C29" s="48" t="s">
        <v>58</v>
      </c>
      <c r="D29" s="48" t="s">
        <v>53</v>
      </c>
      <c r="E29" s="50" t="s">
        <v>59</v>
      </c>
      <c r="F29" s="49">
        <v>32160</v>
      </c>
      <c r="G29" s="49">
        <v>3300</v>
      </c>
      <c r="H29" s="49">
        <v>1980</v>
      </c>
      <c r="I29" s="49">
        <v>1320</v>
      </c>
      <c r="J29" s="49">
        <f t="shared" si="5"/>
        <v>1980</v>
      </c>
      <c r="K29" s="49">
        <f t="shared" si="6"/>
        <v>1980</v>
      </c>
      <c r="L29" s="22"/>
    </row>
    <row r="30" spans="1:12" s="39" customFormat="1" ht="63.75" customHeight="1">
      <c r="A30" s="46" t="s">
        <v>50</v>
      </c>
      <c r="B30" s="47" t="s">
        <v>313</v>
      </c>
      <c r="C30" s="48" t="s">
        <v>60</v>
      </c>
      <c r="D30" s="48" t="s">
        <v>53</v>
      </c>
      <c r="E30" s="50" t="s">
        <v>61</v>
      </c>
      <c r="F30" s="49">
        <v>30000</v>
      </c>
      <c r="G30" s="49">
        <v>5040</v>
      </c>
      <c r="H30" s="49">
        <v>2520</v>
      </c>
      <c r="I30" s="49">
        <v>2520</v>
      </c>
      <c r="J30" s="49">
        <f t="shared" si="5"/>
        <v>2520</v>
      </c>
      <c r="K30" s="49">
        <f t="shared" si="6"/>
        <v>2520</v>
      </c>
      <c r="L30" s="22"/>
    </row>
    <row r="31" spans="1:12" s="39" customFormat="1" ht="63.75" customHeight="1">
      <c r="A31" s="46" t="s">
        <v>50</v>
      </c>
      <c r="B31" s="47" t="s">
        <v>62</v>
      </c>
      <c r="C31" s="48" t="s">
        <v>63</v>
      </c>
      <c r="D31" s="48" t="s">
        <v>53</v>
      </c>
      <c r="E31" s="50" t="s">
        <v>64</v>
      </c>
      <c r="F31" s="49">
        <v>4200</v>
      </c>
      <c r="G31" s="49">
        <v>1250</v>
      </c>
      <c r="H31" s="49">
        <v>750</v>
      </c>
      <c r="I31" s="49">
        <v>500</v>
      </c>
      <c r="J31" s="49">
        <f t="shared" si="5"/>
        <v>750</v>
      </c>
      <c r="K31" s="49">
        <f t="shared" si="6"/>
        <v>750</v>
      </c>
      <c r="L31" s="22"/>
    </row>
    <row r="32" spans="1:12" s="39" customFormat="1" ht="63.75" customHeight="1">
      <c r="A32" s="46" t="s">
        <v>50</v>
      </c>
      <c r="B32" s="47" t="s">
        <v>314</v>
      </c>
      <c r="C32" s="48" t="s">
        <v>65</v>
      </c>
      <c r="D32" s="48" t="s">
        <v>53</v>
      </c>
      <c r="E32" s="50" t="s">
        <v>66</v>
      </c>
      <c r="F32" s="49">
        <v>24300</v>
      </c>
      <c r="G32" s="49">
        <v>410</v>
      </c>
      <c r="H32" s="49">
        <v>246</v>
      </c>
      <c r="I32" s="49">
        <v>164</v>
      </c>
      <c r="J32" s="49">
        <f t="shared" si="5"/>
        <v>246</v>
      </c>
      <c r="K32" s="49">
        <f t="shared" si="6"/>
        <v>246</v>
      </c>
      <c r="L32" s="22"/>
    </row>
    <row r="33" spans="1:12" s="39" customFormat="1" ht="63.75" customHeight="1">
      <c r="A33" s="46" t="s">
        <v>17</v>
      </c>
      <c r="B33" s="47" t="s">
        <v>315</v>
      </c>
      <c r="C33" s="48" t="s">
        <v>67</v>
      </c>
      <c r="D33" s="48" t="s">
        <v>16</v>
      </c>
      <c r="E33" s="50" t="s">
        <v>160</v>
      </c>
      <c r="F33" s="10">
        <v>35000</v>
      </c>
      <c r="G33" s="29">
        <v>770</v>
      </c>
      <c r="H33" s="29">
        <v>385</v>
      </c>
      <c r="I33" s="29">
        <v>385</v>
      </c>
      <c r="J33" s="29">
        <v>385</v>
      </c>
      <c r="K33" s="49">
        <f t="shared" si="6"/>
        <v>385</v>
      </c>
      <c r="L33" s="22"/>
    </row>
    <row r="34" spans="1:12" s="39" customFormat="1" ht="63.75" customHeight="1">
      <c r="A34" s="46" t="s">
        <v>17</v>
      </c>
      <c r="B34" s="47" t="s">
        <v>316</v>
      </c>
      <c r="C34" s="48" t="s">
        <v>68</v>
      </c>
      <c r="D34" s="48" t="s">
        <v>16</v>
      </c>
      <c r="E34" s="50" t="s">
        <v>159</v>
      </c>
      <c r="F34" s="49"/>
      <c r="G34" s="49">
        <v>81000</v>
      </c>
      <c r="H34" s="49">
        <v>32400</v>
      </c>
      <c r="I34" s="49">
        <v>48600</v>
      </c>
      <c r="J34" s="49">
        <v>32400</v>
      </c>
      <c r="K34" s="49">
        <f t="shared" si="6"/>
        <v>32400</v>
      </c>
      <c r="L34" s="22"/>
    </row>
    <row r="35" spans="1:12" s="39" customFormat="1" ht="70.5" customHeight="1">
      <c r="A35" s="74" t="s">
        <v>43</v>
      </c>
      <c r="B35" s="74"/>
      <c r="C35" s="43" t="str">
        <f>SUBTOTAL(103,C36:C36)&amp;"건"</f>
        <v>1건</v>
      </c>
      <c r="D35" s="43"/>
      <c r="E35" s="43"/>
      <c r="F35" s="14">
        <f t="shared" ref="F35:K35" si="7">SUBTOTAL(9,F36:F36)</f>
        <v>65000</v>
      </c>
      <c r="G35" s="14">
        <f t="shared" si="7"/>
        <v>70000</v>
      </c>
      <c r="H35" s="14">
        <f t="shared" si="7"/>
        <v>70000</v>
      </c>
      <c r="I35" s="14">
        <f t="shared" si="7"/>
        <v>0</v>
      </c>
      <c r="J35" s="14">
        <f t="shared" si="7"/>
        <v>70000</v>
      </c>
      <c r="K35" s="14">
        <f t="shared" si="7"/>
        <v>70000</v>
      </c>
      <c r="L35" s="14"/>
    </row>
    <row r="36" spans="1:12" s="39" customFormat="1" ht="210" customHeight="1">
      <c r="A36" s="46" t="s">
        <v>37</v>
      </c>
      <c r="B36" s="48" t="s">
        <v>38</v>
      </c>
      <c r="C36" s="48" t="s">
        <v>39</v>
      </c>
      <c r="D36" s="48" t="s">
        <v>40</v>
      </c>
      <c r="E36" s="50" t="s">
        <v>41</v>
      </c>
      <c r="F36" s="49">
        <v>65000</v>
      </c>
      <c r="G36" s="49">
        <v>70000</v>
      </c>
      <c r="H36" s="49">
        <v>70000</v>
      </c>
      <c r="I36" s="49" t="s">
        <v>42</v>
      </c>
      <c r="J36" s="49">
        <v>70000</v>
      </c>
      <c r="K36" s="49">
        <v>70000</v>
      </c>
      <c r="L36" s="49"/>
    </row>
    <row r="37" spans="1:12" s="39" customFormat="1" ht="63.75" customHeight="1">
      <c r="D37" s="3"/>
    </row>
    <row r="38" spans="1:12" s="39" customFormat="1" ht="63.75" customHeight="1">
      <c r="D38" s="3"/>
    </row>
    <row r="39" spans="1:12" s="39" customFormat="1" ht="63.75" customHeight="1">
      <c r="D39" s="3"/>
    </row>
    <row r="40" spans="1:12" s="39" customFormat="1" ht="63.75" customHeight="1">
      <c r="D40" s="3"/>
    </row>
    <row r="41" spans="1:12" s="39" customFormat="1" ht="63.75" customHeight="1">
      <c r="D41" s="3"/>
    </row>
    <row r="42" spans="1:12" s="39" customFormat="1" ht="63.75" customHeight="1">
      <c r="D42" s="3"/>
    </row>
    <row r="43" spans="1:12" ht="75" customHeight="1">
      <c r="A43" s="39"/>
      <c r="B43" s="39"/>
      <c r="C43" s="39"/>
      <c r="E43" s="39"/>
      <c r="F43" s="39"/>
      <c r="G43" s="39"/>
      <c r="H43" s="39"/>
      <c r="I43" s="39"/>
      <c r="J43" s="39"/>
      <c r="K43" s="39"/>
      <c r="L43" s="39"/>
    </row>
    <row r="44" spans="1:12" ht="75" customHeight="1"/>
    <row r="45" spans="1:12" ht="75" customHeight="1"/>
    <row r="46" spans="1:12" ht="75" customHeight="1"/>
    <row r="47" spans="1:12" ht="75" customHeight="1"/>
    <row r="48" spans="1:12" ht="75" customHeight="1"/>
    <row r="49" ht="75" customHeight="1"/>
    <row r="50" ht="75" customHeight="1"/>
    <row r="51" ht="75" customHeight="1"/>
    <row r="52" ht="75" customHeight="1"/>
    <row r="53" ht="75" customHeight="1"/>
    <row r="54" ht="75" customHeight="1"/>
    <row r="55" ht="75" customHeight="1"/>
    <row r="56" ht="75" customHeight="1"/>
    <row r="57" ht="75" customHeight="1"/>
    <row r="58" ht="75" customHeight="1"/>
    <row r="59" ht="75" customHeight="1"/>
    <row r="60" ht="75" customHeight="1"/>
    <row r="61" ht="75" customHeight="1"/>
    <row r="62" ht="75" customHeight="1"/>
    <row r="63" ht="75" customHeight="1"/>
    <row r="64" ht="75" customHeight="1"/>
    <row r="65" ht="75" customHeight="1"/>
    <row r="66" ht="75" customHeight="1"/>
    <row r="67" ht="75" customHeight="1"/>
    <row r="68" ht="75" customHeight="1"/>
    <row r="69" ht="75" customHeight="1"/>
    <row r="70" ht="75" customHeight="1"/>
    <row r="71" ht="75" customHeight="1"/>
    <row r="72" ht="75" customHeight="1"/>
    <row r="73" ht="75" customHeight="1"/>
    <row r="74" ht="75" customHeight="1"/>
    <row r="75" ht="75" customHeight="1"/>
    <row r="76" ht="75" customHeight="1"/>
    <row r="77" ht="75" customHeight="1"/>
    <row r="78" ht="75" customHeight="1"/>
    <row r="79" ht="75" customHeight="1"/>
    <row r="80" ht="75" customHeight="1"/>
    <row r="81" ht="75" customHeight="1"/>
    <row r="82" ht="75" customHeight="1"/>
    <row r="83" ht="75" customHeight="1"/>
    <row r="84" ht="75" customHeight="1"/>
    <row r="85" ht="75" customHeight="1"/>
    <row r="86" ht="75" customHeight="1"/>
    <row r="87" ht="75" customHeight="1"/>
    <row r="88" ht="75" customHeight="1"/>
    <row r="89" ht="75" customHeight="1"/>
    <row r="90" ht="75" customHeight="1"/>
    <row r="91" ht="75" customHeight="1"/>
    <row r="92" ht="75" customHeight="1"/>
    <row r="93" ht="75" customHeight="1"/>
    <row r="94" ht="75" customHeight="1"/>
    <row r="95" ht="75" customHeight="1"/>
    <row r="96" ht="75" customHeight="1"/>
    <row r="97" ht="75" customHeight="1"/>
    <row r="98" ht="75" customHeight="1"/>
    <row r="99" ht="75" customHeight="1"/>
    <row r="100" ht="75" customHeight="1"/>
    <row r="101" ht="75" customHeight="1"/>
    <row r="102" ht="75" customHeight="1"/>
    <row r="103" ht="75" customHeight="1"/>
    <row r="104" ht="75" customHeight="1"/>
    <row r="105" ht="75" customHeight="1"/>
    <row r="106" ht="75" customHeight="1"/>
    <row r="107" ht="75" customHeight="1"/>
    <row r="108" ht="75" customHeight="1"/>
    <row r="109" ht="75" customHeight="1"/>
    <row r="110" ht="75" customHeight="1"/>
    <row r="111" ht="75" customHeight="1"/>
    <row r="112" ht="75" customHeight="1"/>
    <row r="113" ht="75" customHeight="1"/>
    <row r="114" ht="75" customHeight="1"/>
    <row r="115" ht="75" customHeight="1"/>
    <row r="116" ht="75" customHeight="1"/>
    <row r="117" ht="75" customHeight="1"/>
    <row r="118" ht="75" customHeight="1"/>
    <row r="119" ht="75" customHeight="1"/>
    <row r="120" ht="75" customHeight="1"/>
    <row r="121" ht="75" customHeight="1"/>
    <row r="122" ht="75" customHeight="1"/>
    <row r="123" ht="75" customHeight="1"/>
    <row r="124" ht="75" customHeight="1"/>
    <row r="125" ht="75" customHeight="1"/>
    <row r="126" ht="75" customHeight="1"/>
    <row r="127" ht="75" customHeight="1"/>
    <row r="128" ht="75" customHeight="1"/>
    <row r="129" ht="75" customHeight="1"/>
    <row r="130" ht="75" customHeight="1"/>
    <row r="131" ht="75" customHeight="1"/>
    <row r="132" ht="75" customHeight="1"/>
    <row r="133" ht="75" customHeight="1"/>
    <row r="134" ht="75" customHeight="1"/>
    <row r="135" ht="75" customHeight="1"/>
    <row r="136" ht="75" customHeight="1"/>
    <row r="137" ht="75" customHeight="1"/>
    <row r="138" ht="75" customHeight="1"/>
    <row r="139" ht="75" customHeight="1"/>
    <row r="140" ht="75" customHeight="1"/>
    <row r="141" ht="75" customHeight="1"/>
    <row r="142" ht="75" customHeight="1"/>
    <row r="143" ht="75" customHeight="1"/>
    <row r="144" ht="75" customHeight="1"/>
    <row r="145" ht="75" customHeight="1"/>
    <row r="146" ht="75" customHeight="1"/>
    <row r="147" ht="75" customHeight="1"/>
    <row r="148" ht="75" customHeight="1"/>
    <row r="149" ht="75" customHeight="1"/>
    <row r="150" ht="75" customHeight="1"/>
    <row r="151" ht="75" customHeight="1"/>
    <row r="152" ht="75" customHeight="1"/>
    <row r="153" ht="75" customHeight="1"/>
    <row r="154" ht="75" customHeight="1"/>
    <row r="155" ht="75" customHeight="1"/>
    <row r="156" ht="75" customHeight="1"/>
    <row r="157" ht="75" customHeight="1"/>
    <row r="158" ht="75" customHeight="1"/>
    <row r="159" ht="75" customHeight="1"/>
    <row r="160" ht="75" customHeight="1"/>
    <row r="161" ht="75" customHeight="1"/>
    <row r="162" ht="75" customHeight="1"/>
    <row r="163" ht="75" customHeight="1"/>
    <row r="164" ht="75" customHeight="1"/>
    <row r="165" ht="75" customHeight="1"/>
    <row r="166" ht="75" customHeight="1"/>
    <row r="167" ht="75" customHeight="1"/>
    <row r="168" ht="75" customHeight="1"/>
    <row r="169" ht="75" customHeight="1"/>
    <row r="170" ht="75" customHeight="1"/>
    <row r="171" ht="75" customHeight="1"/>
    <row r="172" ht="75" customHeight="1"/>
    <row r="173" ht="75" customHeight="1"/>
    <row r="174" ht="75" customHeight="1"/>
    <row r="175" ht="75" customHeight="1"/>
    <row r="176" ht="75" customHeight="1"/>
    <row r="177" ht="75" customHeight="1"/>
    <row r="178" ht="75" customHeight="1"/>
    <row r="179" ht="75" customHeight="1"/>
    <row r="180" ht="75" customHeight="1"/>
    <row r="181" ht="75" customHeight="1"/>
    <row r="182" ht="75" customHeight="1"/>
    <row r="183" ht="75" customHeight="1"/>
    <row r="184" ht="75" customHeight="1"/>
    <row r="185" ht="75" customHeight="1"/>
    <row r="186" ht="75" customHeight="1"/>
    <row r="187" ht="75" customHeight="1"/>
    <row r="188" ht="75" customHeight="1"/>
    <row r="189" ht="75" customHeight="1"/>
    <row r="190" ht="75" customHeight="1"/>
    <row r="191" ht="75" customHeight="1"/>
    <row r="192" ht="75" customHeight="1"/>
    <row r="193" ht="75" customHeight="1"/>
    <row r="194" ht="75" customHeight="1"/>
    <row r="195" ht="75" customHeight="1"/>
    <row r="196" ht="75" customHeight="1"/>
    <row r="197" ht="75" customHeight="1"/>
    <row r="198" ht="75" customHeight="1"/>
    <row r="199" ht="75" customHeight="1"/>
    <row r="200" ht="75" customHeight="1"/>
    <row r="201" ht="75" customHeight="1"/>
    <row r="202" ht="75" customHeight="1"/>
    <row r="203" ht="75" customHeight="1"/>
    <row r="204" ht="75" customHeight="1"/>
    <row r="205" ht="75" customHeight="1"/>
    <row r="206" ht="75" customHeight="1"/>
    <row r="207" ht="75" customHeight="1"/>
    <row r="208" ht="75" customHeight="1"/>
    <row r="209" ht="75" customHeight="1"/>
    <row r="210" ht="75" customHeight="1"/>
    <row r="211" ht="75" customHeight="1"/>
    <row r="212" ht="75" customHeight="1"/>
    <row r="213" ht="75" customHeight="1"/>
    <row r="214" ht="75" customHeight="1"/>
    <row r="215" ht="75" customHeight="1"/>
    <row r="216" ht="75" customHeight="1"/>
    <row r="217" ht="75" customHeight="1"/>
    <row r="218" ht="75" customHeight="1"/>
    <row r="219" ht="75" customHeight="1"/>
    <row r="220" ht="75" customHeight="1"/>
    <row r="221" ht="75" customHeight="1"/>
    <row r="222" ht="75" customHeight="1"/>
    <row r="223" ht="75" customHeight="1"/>
    <row r="224" ht="75" customHeight="1"/>
    <row r="225" ht="75" customHeight="1"/>
    <row r="226" ht="75" customHeight="1"/>
    <row r="227" ht="75" customHeight="1"/>
    <row r="228" ht="75" customHeight="1"/>
    <row r="229" ht="75" customHeight="1"/>
    <row r="230" ht="75" customHeight="1"/>
    <row r="231" ht="75" customHeight="1"/>
    <row r="232" ht="75" customHeight="1"/>
    <row r="233" ht="75" customHeight="1"/>
    <row r="234" ht="75" customHeight="1"/>
    <row r="235" ht="75" customHeight="1"/>
    <row r="236" ht="75" customHeight="1"/>
    <row r="237" ht="75" customHeight="1"/>
    <row r="238" ht="75" customHeight="1"/>
    <row r="239" ht="75" customHeight="1"/>
    <row r="240" ht="75" customHeight="1"/>
    <row r="241" ht="75" customHeight="1"/>
    <row r="242" ht="75" customHeight="1"/>
    <row r="243" ht="75" customHeight="1"/>
    <row r="244" ht="75" customHeight="1"/>
    <row r="245" ht="75" customHeight="1"/>
    <row r="246" ht="75" customHeight="1"/>
    <row r="247" ht="75" customHeight="1"/>
    <row r="248" ht="75" customHeight="1"/>
    <row r="249" ht="75" customHeight="1"/>
    <row r="250" ht="75" customHeight="1"/>
    <row r="251" ht="75" customHeight="1"/>
    <row r="252" ht="75" customHeight="1"/>
    <row r="253" ht="75" customHeight="1"/>
    <row r="254" ht="75" customHeight="1"/>
    <row r="255" ht="75" customHeight="1"/>
    <row r="256" ht="75" customHeight="1"/>
    <row r="257" ht="75" customHeight="1"/>
    <row r="258" ht="75" customHeight="1"/>
    <row r="259" ht="75" customHeight="1"/>
    <row r="260" ht="75" customHeight="1"/>
    <row r="261" ht="75" customHeight="1"/>
    <row r="262" ht="75" customHeight="1"/>
    <row r="263" ht="75" customHeight="1"/>
    <row r="264" ht="75" customHeight="1"/>
    <row r="265" ht="75" customHeight="1"/>
    <row r="266" ht="75" customHeight="1"/>
    <row r="267" ht="75" customHeight="1"/>
    <row r="268" ht="75" customHeight="1"/>
    <row r="269" ht="75" customHeight="1"/>
    <row r="270" ht="75" customHeight="1"/>
    <row r="271" ht="75" customHeight="1"/>
    <row r="272" ht="75" customHeight="1"/>
    <row r="273" ht="75" customHeight="1"/>
    <row r="274" ht="75" customHeight="1"/>
    <row r="275" ht="75" customHeight="1"/>
    <row r="276" ht="75" customHeight="1"/>
    <row r="277" ht="75" customHeight="1"/>
    <row r="278" ht="75" customHeight="1"/>
    <row r="279" ht="75" customHeight="1"/>
    <row r="280" ht="75" customHeight="1"/>
    <row r="281" ht="75" customHeight="1"/>
    <row r="282" ht="75" customHeight="1"/>
    <row r="283" ht="75" customHeight="1"/>
    <row r="284" ht="75" customHeight="1"/>
    <row r="285" ht="75" customHeight="1"/>
    <row r="286" ht="75" customHeight="1"/>
    <row r="287" ht="75" customHeight="1"/>
    <row r="288" ht="75" customHeight="1"/>
    <row r="289" ht="75" customHeight="1"/>
    <row r="290" ht="75" customHeight="1"/>
    <row r="291" ht="75" customHeight="1"/>
    <row r="292" ht="75" customHeight="1"/>
    <row r="293" ht="75" customHeight="1"/>
    <row r="294" ht="75" customHeight="1"/>
    <row r="295" ht="75" customHeight="1"/>
    <row r="296" ht="75" customHeight="1"/>
    <row r="297" ht="75" customHeight="1"/>
    <row r="298" ht="75" customHeight="1"/>
    <row r="299" ht="75" customHeight="1"/>
    <row r="300" ht="75" customHeight="1"/>
    <row r="301" ht="75" customHeight="1"/>
    <row r="302" ht="75" customHeight="1"/>
    <row r="303" ht="75" customHeight="1"/>
    <row r="304" ht="75" customHeight="1"/>
    <row r="305" ht="75" customHeight="1"/>
    <row r="306" ht="75" customHeight="1"/>
    <row r="307" ht="75" customHeight="1"/>
    <row r="308" ht="75" customHeight="1"/>
    <row r="309" ht="75" customHeight="1"/>
    <row r="310" ht="75" customHeight="1"/>
    <row r="311" ht="75" customHeight="1"/>
    <row r="312" ht="75" customHeight="1"/>
    <row r="313" ht="75" customHeight="1"/>
    <row r="314" ht="75" customHeight="1"/>
    <row r="315" ht="75" customHeight="1"/>
    <row r="316" ht="75" customHeight="1"/>
    <row r="317" ht="75" customHeight="1"/>
    <row r="318" ht="75" customHeight="1"/>
    <row r="319" ht="75" customHeight="1"/>
    <row r="320" ht="75" customHeight="1"/>
    <row r="321" ht="75" customHeight="1"/>
    <row r="322" ht="75" customHeight="1"/>
    <row r="323" ht="75" customHeight="1"/>
    <row r="324" ht="75" customHeight="1"/>
    <row r="325" ht="75" customHeight="1"/>
    <row r="326" ht="75" customHeight="1"/>
    <row r="327" ht="75" customHeight="1"/>
    <row r="328" ht="75" customHeight="1"/>
    <row r="329" ht="75" customHeight="1"/>
    <row r="330" ht="75" customHeight="1"/>
    <row r="331" ht="75" customHeight="1"/>
    <row r="332" ht="75" customHeight="1"/>
    <row r="333" ht="75" customHeight="1"/>
    <row r="334" ht="75" customHeight="1"/>
    <row r="335" ht="75" customHeight="1"/>
    <row r="336" ht="75" customHeight="1"/>
    <row r="337" ht="75" customHeight="1"/>
    <row r="338" ht="75" customHeight="1"/>
    <row r="339" ht="75" customHeight="1"/>
    <row r="340" ht="75" customHeight="1"/>
    <row r="341" ht="75" customHeight="1"/>
    <row r="342" ht="75" customHeight="1"/>
    <row r="343" ht="75" customHeight="1"/>
    <row r="344" ht="75" customHeight="1"/>
    <row r="345" ht="75" customHeight="1"/>
    <row r="346" ht="75" customHeight="1"/>
    <row r="347" ht="75" customHeight="1"/>
    <row r="348" ht="75" customHeight="1"/>
    <row r="349" ht="75" customHeight="1"/>
    <row r="350" ht="75" customHeight="1"/>
    <row r="351" ht="75" customHeight="1"/>
    <row r="352" ht="75" customHeight="1"/>
    <row r="353" ht="75" customHeight="1"/>
    <row r="354" ht="75" customHeight="1"/>
    <row r="355" ht="75" customHeight="1"/>
    <row r="356" ht="75" customHeight="1"/>
    <row r="357" ht="75" customHeight="1"/>
    <row r="358" ht="75" customHeight="1"/>
    <row r="359" ht="75" customHeight="1"/>
    <row r="360" ht="75" customHeight="1"/>
    <row r="361" ht="75" customHeight="1"/>
    <row r="362" ht="75" customHeight="1"/>
    <row r="363" ht="75" customHeight="1"/>
    <row r="364" ht="75" customHeight="1"/>
    <row r="365" ht="75" customHeight="1"/>
    <row r="366" ht="75" customHeight="1"/>
    <row r="367" ht="75" customHeight="1"/>
    <row r="368" ht="75" customHeight="1"/>
    <row r="369" ht="75" customHeight="1"/>
    <row r="370" ht="75" customHeight="1"/>
    <row r="371" ht="75" customHeight="1"/>
    <row r="372" ht="75" customHeight="1"/>
    <row r="373" ht="75" customHeight="1"/>
    <row r="374" ht="75" customHeight="1"/>
    <row r="375" ht="75" customHeight="1"/>
    <row r="376" ht="75" customHeight="1"/>
    <row r="377" ht="75" customHeight="1"/>
    <row r="378" ht="75" customHeight="1"/>
    <row r="379" ht="75" customHeight="1"/>
    <row r="380" ht="75" customHeight="1"/>
    <row r="381" ht="75" customHeight="1"/>
    <row r="382" ht="75" customHeight="1"/>
    <row r="383" ht="75" customHeight="1"/>
    <row r="384" ht="75" customHeight="1"/>
    <row r="385" ht="75" customHeight="1"/>
    <row r="386" ht="75" customHeight="1"/>
    <row r="387" ht="75" customHeight="1"/>
    <row r="388" ht="75" customHeight="1"/>
    <row r="389" ht="75" customHeight="1"/>
    <row r="390" ht="75" customHeight="1"/>
    <row r="391" ht="75" customHeight="1"/>
    <row r="392" ht="75" customHeight="1"/>
    <row r="393" ht="75" customHeight="1"/>
    <row r="394" ht="75" customHeight="1"/>
    <row r="395" ht="75" customHeight="1"/>
    <row r="396" ht="75" customHeight="1"/>
    <row r="397" ht="75" customHeight="1"/>
    <row r="398" ht="75" customHeight="1"/>
    <row r="399" ht="75" customHeight="1"/>
    <row r="400" ht="75" customHeight="1"/>
    <row r="401" ht="75" customHeight="1"/>
    <row r="402" ht="75" customHeight="1"/>
    <row r="403" ht="75" customHeight="1"/>
    <row r="404" ht="75" customHeight="1"/>
    <row r="405" ht="75" customHeight="1"/>
    <row r="406" ht="75" customHeight="1"/>
    <row r="407" ht="75" customHeight="1"/>
    <row r="408" ht="75" customHeight="1"/>
    <row r="409" ht="75" customHeight="1"/>
    <row r="410" ht="75" customHeight="1"/>
    <row r="411" ht="75" customHeight="1"/>
    <row r="412" ht="75" customHeight="1"/>
    <row r="413" ht="75" customHeight="1"/>
    <row r="414" ht="75" customHeight="1"/>
    <row r="415" ht="75" customHeight="1"/>
    <row r="416" ht="75" customHeight="1"/>
    <row r="417" ht="75" customHeight="1"/>
    <row r="418" ht="75" customHeight="1"/>
    <row r="419" ht="75" customHeight="1"/>
    <row r="420" ht="75" customHeight="1"/>
    <row r="421" ht="75" customHeight="1"/>
    <row r="422" ht="75" customHeight="1"/>
    <row r="423" ht="75" customHeight="1"/>
    <row r="424" ht="75" customHeight="1"/>
    <row r="425" ht="75" customHeight="1"/>
    <row r="426" ht="75" customHeight="1"/>
    <row r="427" ht="75" customHeight="1"/>
    <row r="428" ht="75" customHeight="1"/>
    <row r="429" ht="75" customHeight="1"/>
    <row r="430" ht="75" customHeight="1"/>
    <row r="431" ht="75" customHeight="1"/>
    <row r="432" ht="75" customHeight="1"/>
    <row r="433" ht="75" customHeight="1"/>
    <row r="434" ht="75" customHeight="1"/>
    <row r="435" ht="75" customHeight="1"/>
    <row r="436" ht="75" customHeight="1"/>
    <row r="437" ht="75" customHeight="1"/>
    <row r="438" ht="75" customHeight="1"/>
    <row r="439" ht="75" customHeight="1"/>
    <row r="440" ht="75" customHeight="1"/>
    <row r="441" ht="75" customHeight="1"/>
    <row r="442" ht="75" customHeight="1"/>
    <row r="443" ht="75" customHeight="1"/>
    <row r="444" ht="75" customHeight="1"/>
    <row r="445" ht="75" customHeight="1"/>
    <row r="446" ht="75" customHeight="1"/>
    <row r="447" ht="75" customHeight="1"/>
    <row r="448" ht="75" customHeight="1"/>
    <row r="449" ht="75" customHeight="1"/>
    <row r="450" ht="75" customHeight="1"/>
    <row r="451" ht="75" customHeight="1"/>
    <row r="452" ht="75" customHeight="1"/>
    <row r="453" ht="75" customHeight="1"/>
    <row r="454" ht="75" customHeight="1"/>
    <row r="455" ht="75" customHeight="1"/>
    <row r="456" ht="75" customHeight="1"/>
    <row r="457" ht="75" customHeight="1"/>
    <row r="458" ht="75" customHeight="1"/>
    <row r="459" ht="75" customHeight="1"/>
    <row r="460" ht="75" customHeight="1"/>
    <row r="461" ht="75" customHeight="1"/>
    <row r="462" ht="75" customHeight="1"/>
    <row r="463" ht="75" customHeight="1"/>
    <row r="464" ht="75" customHeight="1"/>
    <row r="465" ht="75" customHeight="1"/>
    <row r="466" ht="75" customHeight="1"/>
    <row r="467" ht="75" customHeight="1"/>
    <row r="468" ht="75" customHeight="1"/>
    <row r="469" ht="75" customHeight="1"/>
    <row r="470" ht="75" customHeight="1"/>
    <row r="471" ht="75" customHeight="1"/>
    <row r="472" ht="75" customHeight="1"/>
    <row r="473" ht="75" customHeight="1"/>
    <row r="474" ht="75" customHeight="1"/>
    <row r="475" ht="75" customHeight="1"/>
    <row r="476" ht="75" customHeight="1"/>
    <row r="477" ht="75" customHeight="1"/>
    <row r="478" ht="75" customHeight="1"/>
    <row r="479" ht="75" customHeight="1"/>
    <row r="480" ht="75" customHeight="1"/>
    <row r="481" ht="75" customHeight="1"/>
    <row r="482" ht="75" customHeight="1"/>
    <row r="483" ht="75" customHeight="1"/>
    <row r="484" ht="75" customHeight="1"/>
    <row r="485" ht="75" customHeight="1"/>
    <row r="486" ht="75" customHeight="1"/>
    <row r="487" ht="75" customHeight="1"/>
    <row r="488" ht="75" customHeight="1"/>
    <row r="489" ht="75" customHeight="1"/>
    <row r="490" ht="75" customHeight="1"/>
    <row r="491" ht="75" customHeight="1"/>
    <row r="492" ht="75" customHeight="1"/>
    <row r="493" ht="75" customHeight="1"/>
    <row r="494" ht="75" customHeight="1"/>
    <row r="495" ht="75" customHeight="1"/>
    <row r="496" ht="75" customHeight="1"/>
    <row r="497" ht="75" customHeight="1"/>
    <row r="498" ht="75" customHeight="1"/>
    <row r="499" ht="75" customHeight="1"/>
    <row r="500" ht="75" customHeight="1"/>
    <row r="501" ht="75" customHeight="1"/>
    <row r="502" ht="75" customHeight="1"/>
    <row r="503" ht="75" customHeight="1"/>
    <row r="504" ht="75" customHeight="1"/>
    <row r="505" ht="75" customHeight="1"/>
    <row r="506" ht="75" customHeight="1"/>
    <row r="507" ht="75" customHeight="1"/>
    <row r="508" ht="75" customHeight="1"/>
    <row r="509" ht="75" customHeight="1"/>
    <row r="510" ht="75" customHeight="1"/>
    <row r="511" ht="75" customHeight="1"/>
    <row r="512" ht="75" customHeight="1"/>
    <row r="513" ht="75" customHeight="1"/>
    <row r="514" ht="75" customHeight="1"/>
    <row r="515" ht="75" customHeight="1"/>
    <row r="516" ht="75" customHeight="1"/>
    <row r="517" ht="75" customHeight="1"/>
    <row r="518" ht="75" customHeight="1"/>
    <row r="519" ht="75" customHeight="1"/>
    <row r="520" ht="75" customHeight="1"/>
    <row r="521" ht="75" customHeight="1"/>
    <row r="522" ht="75" customHeight="1"/>
    <row r="523" ht="75" customHeight="1"/>
    <row r="524" ht="75" customHeight="1"/>
    <row r="525" ht="75" customHeight="1"/>
    <row r="526" ht="75" customHeight="1"/>
    <row r="527" ht="75" customHeight="1"/>
    <row r="528" ht="75" customHeight="1"/>
    <row r="529" ht="75" customHeight="1"/>
    <row r="530" ht="75" customHeight="1"/>
    <row r="531" ht="75" customHeight="1"/>
    <row r="532" ht="75" customHeight="1"/>
    <row r="533" ht="75" customHeight="1"/>
    <row r="534" ht="75" customHeight="1"/>
    <row r="535" ht="75" customHeight="1"/>
    <row r="536" ht="75" customHeight="1"/>
    <row r="537" ht="75" customHeight="1"/>
    <row r="538" ht="75" customHeight="1"/>
    <row r="539" ht="75" customHeight="1"/>
    <row r="540" ht="75" customHeight="1"/>
    <row r="541" ht="75" customHeight="1"/>
    <row r="542" ht="75" customHeight="1"/>
    <row r="543" ht="75" customHeight="1"/>
    <row r="544" ht="75" customHeight="1"/>
    <row r="545" ht="75" customHeight="1"/>
    <row r="546" ht="75" customHeight="1"/>
    <row r="547" ht="75" customHeight="1"/>
    <row r="548" ht="75" customHeight="1"/>
    <row r="549" ht="75" customHeight="1"/>
    <row r="550" ht="75" customHeight="1"/>
    <row r="551" ht="75" customHeight="1"/>
    <row r="552" ht="75" customHeight="1"/>
    <row r="553" ht="75" customHeight="1"/>
    <row r="554" ht="75" customHeight="1"/>
    <row r="555" ht="75" customHeight="1"/>
    <row r="556" ht="75" customHeight="1"/>
    <row r="557" ht="75" customHeight="1"/>
    <row r="558" ht="75" customHeight="1"/>
    <row r="559" ht="75" customHeight="1"/>
    <row r="560" ht="75" customHeight="1"/>
    <row r="561" ht="75" customHeight="1"/>
    <row r="562" ht="75" customHeight="1"/>
    <row r="563" ht="75" customHeight="1"/>
    <row r="564" ht="75" customHeight="1"/>
    <row r="565" ht="75" customHeight="1"/>
    <row r="566" ht="75" customHeight="1"/>
    <row r="567" ht="75" customHeight="1"/>
    <row r="568" ht="75" customHeight="1"/>
    <row r="569" ht="75" customHeight="1"/>
    <row r="570" ht="75" customHeight="1"/>
    <row r="571" ht="75" customHeight="1"/>
    <row r="572" ht="75" customHeight="1"/>
    <row r="573" ht="75" customHeight="1"/>
    <row r="574" ht="75" customHeight="1"/>
    <row r="575" ht="75" customHeight="1"/>
    <row r="576" ht="75" customHeight="1"/>
    <row r="577" ht="75" customHeight="1"/>
    <row r="578" ht="75" customHeight="1"/>
    <row r="579" ht="75" customHeight="1"/>
    <row r="580" ht="75" customHeight="1"/>
    <row r="581" ht="75" customHeight="1"/>
    <row r="582" ht="75" customHeight="1"/>
    <row r="583" ht="75" customHeight="1"/>
    <row r="584" ht="75" customHeight="1"/>
    <row r="585" ht="75" customHeight="1"/>
    <row r="586" ht="75" customHeight="1"/>
    <row r="587" ht="75" customHeight="1"/>
    <row r="588" ht="75" customHeight="1"/>
    <row r="589" ht="75" customHeight="1"/>
    <row r="590" ht="75" customHeight="1"/>
    <row r="591" ht="75" customHeight="1"/>
    <row r="592" ht="75" customHeight="1"/>
    <row r="593" ht="75" customHeight="1"/>
    <row r="594" ht="75" customHeight="1"/>
    <row r="595" ht="75" customHeight="1"/>
    <row r="596" ht="75" customHeight="1"/>
    <row r="597" ht="75" customHeight="1"/>
    <row r="598" ht="75" customHeight="1"/>
    <row r="599" ht="75" customHeight="1"/>
    <row r="600" ht="75" customHeight="1"/>
    <row r="601" ht="75" customHeight="1"/>
    <row r="602" ht="75" customHeight="1"/>
    <row r="603" ht="75" customHeight="1"/>
    <row r="604" ht="75" customHeight="1"/>
    <row r="605" ht="75" customHeight="1"/>
    <row r="606" ht="75" customHeight="1"/>
    <row r="607" ht="75" customHeight="1"/>
    <row r="608" ht="75" customHeight="1"/>
    <row r="609" ht="75" customHeight="1"/>
    <row r="610" ht="75" customHeight="1"/>
    <row r="611" ht="75" customHeight="1"/>
    <row r="612" ht="75" customHeight="1"/>
    <row r="613" ht="75" customHeight="1"/>
    <row r="614" ht="75" customHeight="1"/>
    <row r="615" ht="75" customHeight="1"/>
    <row r="616" ht="75" customHeight="1"/>
    <row r="617" ht="75" customHeight="1"/>
    <row r="618" ht="75" customHeight="1"/>
    <row r="619" ht="75" customHeight="1"/>
    <row r="620" ht="75" customHeight="1"/>
    <row r="621" ht="75" customHeight="1"/>
    <row r="622" ht="75" customHeight="1"/>
    <row r="623" ht="75" customHeight="1"/>
    <row r="624" ht="75" customHeight="1"/>
    <row r="625" ht="75" customHeight="1"/>
    <row r="626" ht="75" customHeight="1"/>
    <row r="627" ht="75" customHeight="1"/>
    <row r="628" ht="75" customHeight="1"/>
    <row r="629" ht="75" customHeight="1"/>
    <row r="630" ht="75" customHeight="1"/>
    <row r="631" ht="75" customHeight="1"/>
    <row r="632" ht="75" customHeight="1"/>
    <row r="633" ht="75" customHeight="1"/>
    <row r="634" ht="75" customHeight="1"/>
    <row r="635" ht="75" customHeight="1"/>
  </sheetData>
  <mergeCells count="7">
    <mergeCell ref="K2:L2"/>
    <mergeCell ref="A1:L1"/>
    <mergeCell ref="A35:B35"/>
    <mergeCell ref="A5:B5"/>
    <mergeCell ref="A26:B26"/>
    <mergeCell ref="A8:B8"/>
    <mergeCell ref="A6:B6"/>
  </mergeCells>
  <phoneticPr fontId="1" type="noConversion"/>
  <pageMargins left="0" right="0" top="0.74803149606299213" bottom="0.74803149606299213" header="0.31496062992125984" footer="0.31496062992125984"/>
  <pageSetup paperSize="9" scale="35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73"/>
  <sheetViews>
    <sheetView view="pageBreakPreview" zoomScale="55" zoomScaleNormal="85" zoomScaleSheetLayoutView="5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10" sqref="B10"/>
    </sheetView>
  </sheetViews>
  <sheetFormatPr defaultRowHeight="26.25"/>
  <cols>
    <col min="1" max="1" width="20.875" customWidth="1"/>
    <col min="2" max="2" width="42.875" customWidth="1"/>
    <col min="3" max="3" width="32.625" style="3" customWidth="1"/>
    <col min="4" max="4" width="43.625" style="19" customWidth="1"/>
    <col min="5" max="5" width="32.125" style="3" customWidth="1"/>
    <col min="6" max="6" width="51.5" style="4" customWidth="1"/>
    <col min="7" max="11" width="20.625" style="20" customWidth="1"/>
    <col min="12" max="12" width="20" style="20" customWidth="1"/>
    <col min="13" max="13" width="20.625" style="20" customWidth="1"/>
  </cols>
  <sheetData>
    <row r="1" spans="1:13" ht="65.25" customHeight="1">
      <c r="A1" s="73" t="s">
        <v>23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37.5" customHeight="1">
      <c r="A2" s="2"/>
      <c r="B2" s="1"/>
      <c r="C2" s="1"/>
      <c r="D2" s="1"/>
      <c r="E2" s="1"/>
      <c r="F2" s="1"/>
      <c r="G2" s="1"/>
      <c r="H2" s="6"/>
      <c r="I2" s="6"/>
      <c r="J2" s="6"/>
      <c r="K2" s="6"/>
      <c r="L2" s="72" t="s">
        <v>10</v>
      </c>
      <c r="M2" s="72"/>
    </row>
    <row r="3" spans="1:13" ht="78.75" customHeight="1">
      <c r="A3" s="75" t="s">
        <v>0</v>
      </c>
      <c r="B3" s="75" t="s">
        <v>7</v>
      </c>
      <c r="C3" s="75"/>
      <c r="D3" s="16" t="s">
        <v>8</v>
      </c>
      <c r="E3" s="75" t="s">
        <v>11</v>
      </c>
      <c r="F3" s="75" t="s">
        <v>9</v>
      </c>
      <c r="G3" s="77" t="s">
        <v>154</v>
      </c>
      <c r="H3" s="75" t="s">
        <v>1</v>
      </c>
      <c r="I3" s="75" t="s">
        <v>2</v>
      </c>
      <c r="J3" s="75" t="s">
        <v>3</v>
      </c>
      <c r="K3" s="75" t="s">
        <v>4</v>
      </c>
      <c r="L3" s="75" t="s">
        <v>6</v>
      </c>
      <c r="M3" s="75" t="s">
        <v>5</v>
      </c>
    </row>
    <row r="4" spans="1:13" ht="76.5" customHeight="1">
      <c r="A4" s="76"/>
      <c r="B4" s="5" t="s">
        <v>12</v>
      </c>
      <c r="C4" s="5" t="s">
        <v>13</v>
      </c>
      <c r="D4" s="17"/>
      <c r="E4" s="76"/>
      <c r="F4" s="76"/>
      <c r="G4" s="78"/>
      <c r="H4" s="76"/>
      <c r="I4" s="76"/>
      <c r="J4" s="76"/>
      <c r="K4" s="76"/>
      <c r="L4" s="76"/>
      <c r="M4" s="76"/>
    </row>
    <row r="5" spans="1:13" s="39" customFormat="1" ht="87.75" customHeight="1">
      <c r="A5" s="41" t="s">
        <v>214</v>
      </c>
      <c r="B5" s="42"/>
      <c r="C5" s="43" t="str">
        <f>SUBTOTAL(103,C6:C40)&amp;"명"</f>
        <v>35명</v>
      </c>
      <c r="D5" s="43"/>
      <c r="E5" s="43"/>
      <c r="F5" s="44"/>
      <c r="G5" s="45">
        <f>SUBTOTAL(9,G6:G10)</f>
        <v>0</v>
      </c>
      <c r="H5" s="45">
        <f>SUBTOTAL(9,H6:H40)</f>
        <v>270300</v>
      </c>
      <c r="I5" s="45">
        <f t="shared" ref="I5:K5" si="0">SUBTOTAL(9,I6:I40)</f>
        <v>141150</v>
      </c>
      <c r="J5" s="45">
        <f t="shared" si="0"/>
        <v>129150</v>
      </c>
      <c r="K5" s="45">
        <f t="shared" si="0"/>
        <v>141150</v>
      </c>
      <c r="L5" s="45">
        <f t="shared" ref="L5" si="1">SUBTOTAL(9,L6:L40)</f>
        <v>141150</v>
      </c>
      <c r="M5" s="45"/>
    </row>
    <row r="6" spans="1:13" s="39" customFormat="1" ht="63.75" customHeight="1">
      <c r="A6" s="46" t="s">
        <v>163</v>
      </c>
      <c r="B6" s="52" t="s">
        <v>215</v>
      </c>
      <c r="C6" s="71" t="s">
        <v>216</v>
      </c>
      <c r="D6" s="48" t="s">
        <v>217</v>
      </c>
      <c r="E6" s="50" t="s">
        <v>16</v>
      </c>
      <c r="F6" s="50" t="s">
        <v>218</v>
      </c>
      <c r="G6" s="12"/>
      <c r="H6" s="12">
        <v>2000</v>
      </c>
      <c r="I6" s="12">
        <v>1000</v>
      </c>
      <c r="J6" s="12">
        <v>1000</v>
      </c>
      <c r="K6" s="12">
        <v>1000</v>
      </c>
      <c r="L6" s="12">
        <v>1000</v>
      </c>
      <c r="M6" s="65"/>
    </row>
    <row r="7" spans="1:13" s="39" customFormat="1" ht="63.75" customHeight="1">
      <c r="A7" s="46" t="s">
        <v>219</v>
      </c>
      <c r="B7" s="52" t="s">
        <v>220</v>
      </c>
      <c r="C7" s="71" t="s">
        <v>221</v>
      </c>
      <c r="D7" s="48" t="s">
        <v>222</v>
      </c>
      <c r="E7" s="50" t="s">
        <v>223</v>
      </c>
      <c r="F7" s="50" t="s">
        <v>218</v>
      </c>
      <c r="G7" s="12"/>
      <c r="H7" s="12">
        <v>2000</v>
      </c>
      <c r="I7" s="12">
        <v>1000</v>
      </c>
      <c r="J7" s="12">
        <v>1000</v>
      </c>
      <c r="K7" s="12">
        <v>1000</v>
      </c>
      <c r="L7" s="12">
        <v>1000</v>
      </c>
      <c r="M7" s="65"/>
    </row>
    <row r="8" spans="1:13" s="39" customFormat="1" ht="63.75" customHeight="1">
      <c r="A8" s="46" t="s">
        <v>219</v>
      </c>
      <c r="B8" s="53" t="s">
        <v>224</v>
      </c>
      <c r="C8" s="71" t="s">
        <v>225</v>
      </c>
      <c r="D8" s="48" t="s">
        <v>226</v>
      </c>
      <c r="E8" s="50" t="s">
        <v>130</v>
      </c>
      <c r="F8" s="50" t="s">
        <v>227</v>
      </c>
      <c r="G8" s="12"/>
      <c r="H8" s="12">
        <v>2000</v>
      </c>
      <c r="I8" s="12">
        <v>1000</v>
      </c>
      <c r="J8" s="12">
        <v>1000</v>
      </c>
      <c r="K8" s="12">
        <v>1000</v>
      </c>
      <c r="L8" s="12">
        <v>1000</v>
      </c>
      <c r="M8" s="65"/>
    </row>
    <row r="9" spans="1:13" s="39" customFormat="1" ht="63.75" customHeight="1">
      <c r="A9" s="46" t="s">
        <v>228</v>
      </c>
      <c r="B9" s="48" t="s">
        <v>229</v>
      </c>
      <c r="C9" s="70" t="s">
        <v>230</v>
      </c>
      <c r="D9" s="48" t="s">
        <v>231</v>
      </c>
      <c r="E9" s="50" t="s">
        <v>130</v>
      </c>
      <c r="F9" s="50" t="s">
        <v>232</v>
      </c>
      <c r="G9" s="12" t="s">
        <v>233</v>
      </c>
      <c r="H9" s="12">
        <f>SUM(I9:J9)</f>
        <v>10000</v>
      </c>
      <c r="I9" s="12">
        <v>5000</v>
      </c>
      <c r="J9" s="12">
        <v>5000</v>
      </c>
      <c r="K9" s="12">
        <f>I9</f>
        <v>5000</v>
      </c>
      <c r="L9" s="12">
        <f>J9</f>
        <v>5000</v>
      </c>
      <c r="M9" s="12"/>
    </row>
    <row r="10" spans="1:13" s="39" customFormat="1" ht="63.75" customHeight="1">
      <c r="A10" s="46" t="s">
        <v>219</v>
      </c>
      <c r="B10" s="47" t="s">
        <v>234</v>
      </c>
      <c r="C10" s="70" t="s">
        <v>235</v>
      </c>
      <c r="D10" s="48" t="s">
        <v>236</v>
      </c>
      <c r="E10" s="50" t="s">
        <v>223</v>
      </c>
      <c r="F10" s="50" t="s">
        <v>237</v>
      </c>
      <c r="G10" s="12" t="s">
        <v>238</v>
      </c>
      <c r="H10" s="12">
        <f t="shared" ref="H10" si="2">SUM(I10:J10)</f>
        <v>20000</v>
      </c>
      <c r="I10" s="12">
        <v>10000</v>
      </c>
      <c r="J10" s="12">
        <v>10000</v>
      </c>
      <c r="K10" s="12">
        <f>I10</f>
        <v>10000</v>
      </c>
      <c r="L10" s="12">
        <f>J10</f>
        <v>10000</v>
      </c>
      <c r="M10" s="12"/>
    </row>
    <row r="11" spans="1:13" s="39" customFormat="1" ht="63.75" customHeight="1">
      <c r="A11" s="46" t="s">
        <v>163</v>
      </c>
      <c r="B11" s="63" t="s">
        <v>239</v>
      </c>
      <c r="C11" s="70" t="s">
        <v>240</v>
      </c>
      <c r="D11" s="48" t="s">
        <v>173</v>
      </c>
      <c r="E11" s="50" t="s">
        <v>53</v>
      </c>
      <c r="F11" s="50" t="s">
        <v>241</v>
      </c>
      <c r="G11" s="12">
        <v>0</v>
      </c>
      <c r="H11" s="12">
        <v>5000</v>
      </c>
      <c r="I11" s="12">
        <v>4000</v>
      </c>
      <c r="J11" s="12">
        <v>1000</v>
      </c>
      <c r="K11" s="12">
        <v>4000</v>
      </c>
      <c r="L11" s="12">
        <v>4000</v>
      </c>
      <c r="M11" s="12"/>
    </row>
    <row r="12" spans="1:13" s="39" customFormat="1" ht="63.75" customHeight="1">
      <c r="A12" s="46" t="s">
        <v>163</v>
      </c>
      <c r="B12" s="63" t="s">
        <v>242</v>
      </c>
      <c r="C12" s="70" t="s">
        <v>243</v>
      </c>
      <c r="D12" s="48" t="s">
        <v>173</v>
      </c>
      <c r="E12" s="50" t="s">
        <v>53</v>
      </c>
      <c r="F12" s="50" t="s">
        <v>174</v>
      </c>
      <c r="G12" s="12">
        <v>0</v>
      </c>
      <c r="H12" s="12">
        <v>5000</v>
      </c>
      <c r="I12" s="12">
        <v>4000</v>
      </c>
      <c r="J12" s="12">
        <v>1000</v>
      </c>
      <c r="K12" s="12">
        <v>4000</v>
      </c>
      <c r="L12" s="12">
        <v>4000</v>
      </c>
      <c r="M12" s="12"/>
    </row>
    <row r="13" spans="1:13" s="39" customFormat="1" ht="63.75" customHeight="1">
      <c r="A13" s="46" t="s">
        <v>163</v>
      </c>
      <c r="B13" s="63" t="s">
        <v>244</v>
      </c>
      <c r="C13" s="70" t="s">
        <v>245</v>
      </c>
      <c r="D13" s="48" t="s">
        <v>173</v>
      </c>
      <c r="E13" s="50" t="s">
        <v>53</v>
      </c>
      <c r="F13" s="50" t="s">
        <v>174</v>
      </c>
      <c r="G13" s="12">
        <v>0</v>
      </c>
      <c r="H13" s="12">
        <v>5000</v>
      </c>
      <c r="I13" s="12">
        <v>4000</v>
      </c>
      <c r="J13" s="12">
        <v>1000</v>
      </c>
      <c r="K13" s="12">
        <v>4000</v>
      </c>
      <c r="L13" s="12">
        <v>4000</v>
      </c>
      <c r="M13" s="12"/>
    </row>
    <row r="14" spans="1:13" s="39" customFormat="1" ht="63.75" customHeight="1">
      <c r="A14" s="46" t="s">
        <v>163</v>
      </c>
      <c r="B14" s="63" t="s">
        <v>246</v>
      </c>
      <c r="C14" s="70" t="s">
        <v>247</v>
      </c>
      <c r="D14" s="48" t="s">
        <v>173</v>
      </c>
      <c r="E14" s="50" t="s">
        <v>53</v>
      </c>
      <c r="F14" s="50" t="s">
        <v>174</v>
      </c>
      <c r="G14" s="12">
        <v>0</v>
      </c>
      <c r="H14" s="12">
        <v>5000</v>
      </c>
      <c r="I14" s="12">
        <v>4000</v>
      </c>
      <c r="J14" s="12">
        <v>1000</v>
      </c>
      <c r="K14" s="12">
        <v>4000</v>
      </c>
      <c r="L14" s="12">
        <v>4000</v>
      </c>
      <c r="M14" s="12"/>
    </row>
    <row r="15" spans="1:13" s="39" customFormat="1" ht="63.75" customHeight="1">
      <c r="A15" s="66" t="s">
        <v>163</v>
      </c>
      <c r="B15" s="60" t="s">
        <v>248</v>
      </c>
      <c r="C15" s="69" t="s">
        <v>249</v>
      </c>
      <c r="D15" s="47" t="s">
        <v>200</v>
      </c>
      <c r="E15" s="50" t="s">
        <v>53</v>
      </c>
      <c r="F15" s="50" t="s">
        <v>250</v>
      </c>
      <c r="G15" s="57"/>
      <c r="H15" s="57">
        <v>4900</v>
      </c>
      <c r="I15" s="57">
        <f>H15*0.5</f>
        <v>2450</v>
      </c>
      <c r="J15" s="57">
        <f>H15*0.5</f>
        <v>2450</v>
      </c>
      <c r="K15" s="57">
        <f>I15</f>
        <v>2450</v>
      </c>
      <c r="L15" s="57">
        <f>J15</f>
        <v>2450</v>
      </c>
      <c r="M15" s="67"/>
    </row>
    <row r="16" spans="1:13" s="39" customFormat="1" ht="63.75" customHeight="1">
      <c r="A16" s="66" t="s">
        <v>163</v>
      </c>
      <c r="B16" s="60" t="s">
        <v>251</v>
      </c>
      <c r="C16" s="69" t="s">
        <v>252</v>
      </c>
      <c r="D16" s="47" t="s">
        <v>200</v>
      </c>
      <c r="E16" s="50" t="s">
        <v>53</v>
      </c>
      <c r="F16" s="50" t="s">
        <v>250</v>
      </c>
      <c r="G16" s="57"/>
      <c r="H16" s="57">
        <v>4900</v>
      </c>
      <c r="I16" s="57">
        <f t="shared" ref="I16:I40" si="3">H16*0.5</f>
        <v>2450</v>
      </c>
      <c r="J16" s="57">
        <f t="shared" ref="J16:J40" si="4">H16*0.5</f>
        <v>2450</v>
      </c>
      <c r="K16" s="57">
        <f t="shared" ref="K16:L40" si="5">I16</f>
        <v>2450</v>
      </c>
      <c r="L16" s="57">
        <f t="shared" si="5"/>
        <v>2450</v>
      </c>
      <c r="M16" s="67"/>
    </row>
    <row r="17" spans="1:13" s="39" customFormat="1" ht="63.75" customHeight="1">
      <c r="A17" s="66" t="s">
        <v>163</v>
      </c>
      <c r="B17" s="60" t="s">
        <v>253</v>
      </c>
      <c r="C17" s="70" t="s">
        <v>254</v>
      </c>
      <c r="D17" s="47" t="s">
        <v>203</v>
      </c>
      <c r="E17" s="50" t="s">
        <v>53</v>
      </c>
      <c r="F17" s="50" t="s">
        <v>255</v>
      </c>
      <c r="G17" s="12">
        <v>0</v>
      </c>
      <c r="H17" s="12">
        <v>20000</v>
      </c>
      <c r="I17" s="57">
        <f t="shared" si="3"/>
        <v>10000</v>
      </c>
      <c r="J17" s="57">
        <f t="shared" si="4"/>
        <v>10000</v>
      </c>
      <c r="K17" s="57">
        <f t="shared" si="5"/>
        <v>10000</v>
      </c>
      <c r="L17" s="57">
        <f t="shared" si="5"/>
        <v>10000</v>
      </c>
      <c r="M17" s="65"/>
    </row>
    <row r="18" spans="1:13" s="39" customFormat="1" ht="63.75" customHeight="1">
      <c r="A18" s="66" t="s">
        <v>163</v>
      </c>
      <c r="B18" s="60" t="s">
        <v>256</v>
      </c>
      <c r="C18" s="70" t="s">
        <v>257</v>
      </c>
      <c r="D18" s="47" t="s">
        <v>203</v>
      </c>
      <c r="E18" s="50" t="s">
        <v>53</v>
      </c>
      <c r="F18" s="50" t="s">
        <v>255</v>
      </c>
      <c r="G18" s="12">
        <v>0</v>
      </c>
      <c r="H18" s="12">
        <v>20000</v>
      </c>
      <c r="I18" s="57">
        <f t="shared" si="3"/>
        <v>10000</v>
      </c>
      <c r="J18" s="57">
        <f t="shared" si="4"/>
        <v>10000</v>
      </c>
      <c r="K18" s="57">
        <f t="shared" si="5"/>
        <v>10000</v>
      </c>
      <c r="L18" s="57">
        <f t="shared" si="5"/>
        <v>10000</v>
      </c>
      <c r="M18" s="65"/>
    </row>
    <row r="19" spans="1:13" s="39" customFormat="1" ht="63.75" customHeight="1">
      <c r="A19" s="66" t="s">
        <v>163</v>
      </c>
      <c r="B19" s="60" t="s">
        <v>258</v>
      </c>
      <c r="C19" s="70" t="s">
        <v>259</v>
      </c>
      <c r="D19" s="47" t="s">
        <v>206</v>
      </c>
      <c r="E19" s="50" t="s">
        <v>53</v>
      </c>
      <c r="F19" s="50" t="s">
        <v>260</v>
      </c>
      <c r="G19" s="12">
        <v>0</v>
      </c>
      <c r="H19" s="12">
        <v>3000</v>
      </c>
      <c r="I19" s="57">
        <f t="shared" si="3"/>
        <v>1500</v>
      </c>
      <c r="J19" s="57">
        <f t="shared" si="4"/>
        <v>1500</v>
      </c>
      <c r="K19" s="57">
        <f t="shared" si="5"/>
        <v>1500</v>
      </c>
      <c r="L19" s="57">
        <f t="shared" si="5"/>
        <v>1500</v>
      </c>
      <c r="M19" s="65"/>
    </row>
    <row r="20" spans="1:13" s="39" customFormat="1" ht="63.75" customHeight="1">
      <c r="A20" s="66" t="s">
        <v>163</v>
      </c>
      <c r="B20" s="60" t="s">
        <v>261</v>
      </c>
      <c r="C20" s="70" t="s">
        <v>262</v>
      </c>
      <c r="D20" s="47" t="s">
        <v>206</v>
      </c>
      <c r="E20" s="50" t="s">
        <v>53</v>
      </c>
      <c r="F20" s="50" t="s">
        <v>263</v>
      </c>
      <c r="G20" s="12">
        <v>0</v>
      </c>
      <c r="H20" s="12">
        <v>1000</v>
      </c>
      <c r="I20" s="57">
        <f t="shared" si="3"/>
        <v>500</v>
      </c>
      <c r="J20" s="57">
        <f t="shared" si="4"/>
        <v>500</v>
      </c>
      <c r="K20" s="57">
        <f t="shared" si="5"/>
        <v>500</v>
      </c>
      <c r="L20" s="57">
        <f t="shared" si="5"/>
        <v>500</v>
      </c>
      <c r="M20" s="65"/>
    </row>
    <row r="21" spans="1:13" s="39" customFormat="1" ht="63.75" customHeight="1">
      <c r="A21" s="66" t="s">
        <v>163</v>
      </c>
      <c r="B21" s="60" t="s">
        <v>264</v>
      </c>
      <c r="C21" s="70" t="s">
        <v>35</v>
      </c>
      <c r="D21" s="47" t="s">
        <v>206</v>
      </c>
      <c r="E21" s="50" t="s">
        <v>53</v>
      </c>
      <c r="F21" s="50" t="s">
        <v>265</v>
      </c>
      <c r="G21" s="12">
        <v>0</v>
      </c>
      <c r="H21" s="12">
        <v>1500</v>
      </c>
      <c r="I21" s="57">
        <f t="shared" si="3"/>
        <v>750</v>
      </c>
      <c r="J21" s="57">
        <f t="shared" si="4"/>
        <v>750</v>
      </c>
      <c r="K21" s="57">
        <f t="shared" si="5"/>
        <v>750</v>
      </c>
      <c r="L21" s="57">
        <f t="shared" si="5"/>
        <v>750</v>
      </c>
      <c r="M21" s="65"/>
    </row>
    <row r="22" spans="1:13" s="39" customFormat="1" ht="63.75" customHeight="1">
      <c r="A22" s="66" t="s">
        <v>163</v>
      </c>
      <c r="B22" s="60" t="s">
        <v>266</v>
      </c>
      <c r="C22" s="70" t="s">
        <v>267</v>
      </c>
      <c r="D22" s="47" t="s">
        <v>206</v>
      </c>
      <c r="E22" s="50" t="s">
        <v>53</v>
      </c>
      <c r="F22" s="50" t="s">
        <v>268</v>
      </c>
      <c r="G22" s="12">
        <v>0</v>
      </c>
      <c r="H22" s="12">
        <v>2000</v>
      </c>
      <c r="I22" s="57">
        <f t="shared" si="3"/>
        <v>1000</v>
      </c>
      <c r="J22" s="57">
        <f t="shared" si="4"/>
        <v>1000</v>
      </c>
      <c r="K22" s="57">
        <f t="shared" si="5"/>
        <v>1000</v>
      </c>
      <c r="L22" s="57">
        <f t="shared" si="5"/>
        <v>1000</v>
      </c>
      <c r="M22" s="65"/>
    </row>
    <row r="23" spans="1:13" s="39" customFormat="1" ht="63.75" customHeight="1">
      <c r="A23" s="66" t="s">
        <v>228</v>
      </c>
      <c r="B23" s="60" t="s">
        <v>269</v>
      </c>
      <c r="C23" s="70" t="s">
        <v>33</v>
      </c>
      <c r="D23" s="47" t="s">
        <v>270</v>
      </c>
      <c r="E23" s="50" t="s">
        <v>130</v>
      </c>
      <c r="F23" s="50" t="s">
        <v>268</v>
      </c>
      <c r="G23" s="12">
        <v>0</v>
      </c>
      <c r="H23" s="12">
        <v>2000</v>
      </c>
      <c r="I23" s="57">
        <f t="shared" si="3"/>
        <v>1000</v>
      </c>
      <c r="J23" s="57">
        <f t="shared" si="4"/>
        <v>1000</v>
      </c>
      <c r="K23" s="57">
        <f t="shared" si="5"/>
        <v>1000</v>
      </c>
      <c r="L23" s="57">
        <f t="shared" si="5"/>
        <v>1000</v>
      </c>
      <c r="M23" s="65"/>
    </row>
    <row r="24" spans="1:13" s="39" customFormat="1" ht="63.75" customHeight="1">
      <c r="A24" s="66" t="s">
        <v>228</v>
      </c>
      <c r="B24" s="60" t="s">
        <v>271</v>
      </c>
      <c r="C24" s="70" t="s">
        <v>272</v>
      </c>
      <c r="D24" s="47" t="s">
        <v>270</v>
      </c>
      <c r="E24" s="50" t="s">
        <v>130</v>
      </c>
      <c r="F24" s="50" t="s">
        <v>268</v>
      </c>
      <c r="G24" s="12">
        <v>0</v>
      </c>
      <c r="H24" s="12">
        <v>2000</v>
      </c>
      <c r="I24" s="57">
        <f t="shared" si="3"/>
        <v>1000</v>
      </c>
      <c r="J24" s="57">
        <f t="shared" si="4"/>
        <v>1000</v>
      </c>
      <c r="K24" s="57">
        <f t="shared" si="5"/>
        <v>1000</v>
      </c>
      <c r="L24" s="57">
        <f t="shared" si="5"/>
        <v>1000</v>
      </c>
      <c r="M24" s="65"/>
    </row>
    <row r="25" spans="1:13" s="39" customFormat="1" ht="63.75" customHeight="1">
      <c r="A25" s="66" t="s">
        <v>228</v>
      </c>
      <c r="B25" s="60" t="s">
        <v>273</v>
      </c>
      <c r="C25" s="70" t="s">
        <v>274</v>
      </c>
      <c r="D25" s="47" t="s">
        <v>270</v>
      </c>
      <c r="E25" s="50" t="s">
        <v>130</v>
      </c>
      <c r="F25" s="50" t="s">
        <v>268</v>
      </c>
      <c r="G25" s="12">
        <v>0</v>
      </c>
      <c r="H25" s="12">
        <v>2000</v>
      </c>
      <c r="I25" s="57">
        <f t="shared" si="3"/>
        <v>1000</v>
      </c>
      <c r="J25" s="57">
        <f t="shared" si="4"/>
        <v>1000</v>
      </c>
      <c r="K25" s="57">
        <f t="shared" si="5"/>
        <v>1000</v>
      </c>
      <c r="L25" s="57">
        <f t="shared" si="5"/>
        <v>1000</v>
      </c>
      <c r="M25" s="65"/>
    </row>
    <row r="26" spans="1:13" s="39" customFormat="1" ht="63.75" customHeight="1">
      <c r="A26" s="66" t="s">
        <v>228</v>
      </c>
      <c r="B26" s="60" t="s">
        <v>275</v>
      </c>
      <c r="C26" s="70" t="s">
        <v>276</v>
      </c>
      <c r="D26" s="47" t="s">
        <v>270</v>
      </c>
      <c r="E26" s="50" t="s">
        <v>130</v>
      </c>
      <c r="F26" s="50" t="s">
        <v>268</v>
      </c>
      <c r="G26" s="12">
        <v>0</v>
      </c>
      <c r="H26" s="12">
        <v>2000</v>
      </c>
      <c r="I26" s="57">
        <f t="shared" si="3"/>
        <v>1000</v>
      </c>
      <c r="J26" s="57">
        <f t="shared" si="4"/>
        <v>1000</v>
      </c>
      <c r="K26" s="57">
        <f t="shared" si="5"/>
        <v>1000</v>
      </c>
      <c r="L26" s="57">
        <f t="shared" si="5"/>
        <v>1000</v>
      </c>
      <c r="M26" s="65"/>
    </row>
    <row r="27" spans="1:13" s="39" customFormat="1" ht="63.75" customHeight="1">
      <c r="A27" s="66" t="s">
        <v>228</v>
      </c>
      <c r="B27" s="60" t="s">
        <v>277</v>
      </c>
      <c r="C27" s="70" t="s">
        <v>278</v>
      </c>
      <c r="D27" s="47" t="s">
        <v>270</v>
      </c>
      <c r="E27" s="50" t="s">
        <v>130</v>
      </c>
      <c r="F27" s="50" t="s">
        <v>268</v>
      </c>
      <c r="G27" s="12">
        <v>0</v>
      </c>
      <c r="H27" s="12">
        <v>2000</v>
      </c>
      <c r="I27" s="57">
        <f t="shared" si="3"/>
        <v>1000</v>
      </c>
      <c r="J27" s="57">
        <f t="shared" si="4"/>
        <v>1000</v>
      </c>
      <c r="K27" s="57">
        <f t="shared" si="5"/>
        <v>1000</v>
      </c>
      <c r="L27" s="57">
        <f t="shared" si="5"/>
        <v>1000</v>
      </c>
      <c r="M27" s="65"/>
    </row>
    <row r="28" spans="1:13" s="39" customFormat="1" ht="63.75" customHeight="1">
      <c r="A28" s="66" t="s">
        <v>228</v>
      </c>
      <c r="B28" s="60" t="s">
        <v>279</v>
      </c>
      <c r="C28" s="70" t="s">
        <v>280</v>
      </c>
      <c r="D28" s="47" t="s">
        <v>270</v>
      </c>
      <c r="E28" s="50" t="s">
        <v>130</v>
      </c>
      <c r="F28" s="50" t="s">
        <v>281</v>
      </c>
      <c r="G28" s="12">
        <v>0</v>
      </c>
      <c r="H28" s="12">
        <v>1000</v>
      </c>
      <c r="I28" s="57">
        <f t="shared" si="3"/>
        <v>500</v>
      </c>
      <c r="J28" s="57">
        <f t="shared" si="4"/>
        <v>500</v>
      </c>
      <c r="K28" s="57">
        <f t="shared" si="5"/>
        <v>500</v>
      </c>
      <c r="L28" s="57">
        <f t="shared" si="5"/>
        <v>500</v>
      </c>
      <c r="M28" s="65"/>
    </row>
    <row r="29" spans="1:13" s="39" customFormat="1" ht="63.75" customHeight="1">
      <c r="A29" s="66" t="s">
        <v>228</v>
      </c>
      <c r="B29" s="60" t="s">
        <v>273</v>
      </c>
      <c r="C29" s="70" t="s">
        <v>274</v>
      </c>
      <c r="D29" s="47" t="s">
        <v>270</v>
      </c>
      <c r="E29" s="50" t="s">
        <v>130</v>
      </c>
      <c r="F29" s="50" t="s">
        <v>281</v>
      </c>
      <c r="G29" s="12">
        <v>0</v>
      </c>
      <c r="H29" s="12">
        <v>1000</v>
      </c>
      <c r="I29" s="57">
        <f t="shared" si="3"/>
        <v>500</v>
      </c>
      <c r="J29" s="57">
        <f t="shared" si="4"/>
        <v>500</v>
      </c>
      <c r="K29" s="57">
        <f t="shared" si="5"/>
        <v>500</v>
      </c>
      <c r="L29" s="57">
        <f t="shared" si="5"/>
        <v>500</v>
      </c>
      <c r="M29" s="65"/>
    </row>
    <row r="30" spans="1:13" s="39" customFormat="1" ht="63.75" customHeight="1">
      <c r="A30" s="66" t="s">
        <v>228</v>
      </c>
      <c r="B30" s="60" t="s">
        <v>282</v>
      </c>
      <c r="C30" s="70" t="s">
        <v>283</v>
      </c>
      <c r="D30" s="47" t="s">
        <v>270</v>
      </c>
      <c r="E30" s="50" t="s">
        <v>130</v>
      </c>
      <c r="F30" s="50" t="s">
        <v>281</v>
      </c>
      <c r="G30" s="12">
        <v>0</v>
      </c>
      <c r="H30" s="12">
        <v>1000</v>
      </c>
      <c r="I30" s="57">
        <f t="shared" si="3"/>
        <v>500</v>
      </c>
      <c r="J30" s="57">
        <f t="shared" si="4"/>
        <v>500</v>
      </c>
      <c r="K30" s="57">
        <f t="shared" si="5"/>
        <v>500</v>
      </c>
      <c r="L30" s="57">
        <f t="shared" si="5"/>
        <v>500</v>
      </c>
      <c r="M30" s="65"/>
    </row>
    <row r="31" spans="1:13" s="39" customFormat="1" ht="63.75" customHeight="1">
      <c r="A31" s="66" t="s">
        <v>228</v>
      </c>
      <c r="B31" s="60" t="s">
        <v>284</v>
      </c>
      <c r="C31" s="70" t="s">
        <v>285</v>
      </c>
      <c r="D31" s="47" t="s">
        <v>286</v>
      </c>
      <c r="E31" s="50" t="s">
        <v>130</v>
      </c>
      <c r="F31" s="50" t="s">
        <v>287</v>
      </c>
      <c r="G31" s="12">
        <v>0</v>
      </c>
      <c r="H31" s="12">
        <v>48000</v>
      </c>
      <c r="I31" s="57">
        <f t="shared" si="3"/>
        <v>24000</v>
      </c>
      <c r="J31" s="57">
        <f t="shared" si="4"/>
        <v>24000</v>
      </c>
      <c r="K31" s="57">
        <f t="shared" si="5"/>
        <v>24000</v>
      </c>
      <c r="L31" s="57">
        <f t="shared" si="5"/>
        <v>24000</v>
      </c>
      <c r="M31" s="65"/>
    </row>
    <row r="32" spans="1:13" s="39" customFormat="1" ht="63.75" customHeight="1">
      <c r="A32" s="66" t="s">
        <v>228</v>
      </c>
      <c r="B32" s="60" t="s">
        <v>288</v>
      </c>
      <c r="C32" s="70" t="s">
        <v>289</v>
      </c>
      <c r="D32" s="47" t="s">
        <v>286</v>
      </c>
      <c r="E32" s="50" t="s">
        <v>130</v>
      </c>
      <c r="F32" s="50" t="s">
        <v>287</v>
      </c>
      <c r="G32" s="12">
        <v>0</v>
      </c>
      <c r="H32" s="12">
        <v>48000</v>
      </c>
      <c r="I32" s="57">
        <f t="shared" si="3"/>
        <v>24000</v>
      </c>
      <c r="J32" s="57">
        <f t="shared" si="4"/>
        <v>24000</v>
      </c>
      <c r="K32" s="57">
        <f t="shared" si="5"/>
        <v>24000</v>
      </c>
      <c r="L32" s="57">
        <f t="shared" si="5"/>
        <v>24000</v>
      </c>
      <c r="M32" s="65"/>
    </row>
    <row r="33" spans="1:13" s="39" customFormat="1" ht="63.75" customHeight="1">
      <c r="A33" s="66" t="s">
        <v>228</v>
      </c>
      <c r="B33" s="60" t="s">
        <v>290</v>
      </c>
      <c r="C33" s="70" t="s">
        <v>291</v>
      </c>
      <c r="D33" s="47" t="s">
        <v>292</v>
      </c>
      <c r="E33" s="50" t="s">
        <v>130</v>
      </c>
      <c r="F33" s="50" t="s">
        <v>293</v>
      </c>
      <c r="G33" s="12">
        <v>0</v>
      </c>
      <c r="H33" s="12">
        <v>6000</v>
      </c>
      <c r="I33" s="57">
        <f t="shared" si="3"/>
        <v>3000</v>
      </c>
      <c r="J33" s="57">
        <f t="shared" si="4"/>
        <v>3000</v>
      </c>
      <c r="K33" s="57">
        <f t="shared" si="5"/>
        <v>3000</v>
      </c>
      <c r="L33" s="57">
        <f t="shared" si="5"/>
        <v>3000</v>
      </c>
      <c r="M33" s="65"/>
    </row>
    <row r="34" spans="1:13" s="39" customFormat="1" ht="63.75" customHeight="1">
      <c r="A34" s="66" t="s">
        <v>228</v>
      </c>
      <c r="B34" s="60" t="s">
        <v>294</v>
      </c>
      <c r="C34" s="70" t="s">
        <v>295</v>
      </c>
      <c r="D34" s="47" t="s">
        <v>292</v>
      </c>
      <c r="E34" s="50" t="s">
        <v>130</v>
      </c>
      <c r="F34" s="50" t="s">
        <v>293</v>
      </c>
      <c r="G34" s="12">
        <v>0</v>
      </c>
      <c r="H34" s="12">
        <v>6000</v>
      </c>
      <c r="I34" s="57">
        <f t="shared" si="3"/>
        <v>3000</v>
      </c>
      <c r="J34" s="57">
        <f t="shared" si="4"/>
        <v>3000</v>
      </c>
      <c r="K34" s="57">
        <f t="shared" si="5"/>
        <v>3000</v>
      </c>
      <c r="L34" s="57">
        <f t="shared" si="5"/>
        <v>3000</v>
      </c>
      <c r="M34" s="65"/>
    </row>
    <row r="35" spans="1:13" s="39" customFormat="1" ht="63.75" customHeight="1">
      <c r="A35" s="66" t="s">
        <v>228</v>
      </c>
      <c r="B35" s="60" t="s">
        <v>296</v>
      </c>
      <c r="C35" s="70" t="s">
        <v>297</v>
      </c>
      <c r="D35" s="47" t="s">
        <v>298</v>
      </c>
      <c r="E35" s="50" t="s">
        <v>299</v>
      </c>
      <c r="F35" s="50" t="s">
        <v>300</v>
      </c>
      <c r="G35" s="12">
        <v>0</v>
      </c>
      <c r="H35" s="12">
        <v>6000</v>
      </c>
      <c r="I35" s="57">
        <f t="shared" si="3"/>
        <v>3000</v>
      </c>
      <c r="J35" s="57">
        <f t="shared" si="4"/>
        <v>3000</v>
      </c>
      <c r="K35" s="57">
        <f t="shared" si="5"/>
        <v>3000</v>
      </c>
      <c r="L35" s="57">
        <f t="shared" si="5"/>
        <v>3000</v>
      </c>
      <c r="M35" s="65"/>
    </row>
    <row r="36" spans="1:13" s="39" customFormat="1" ht="63.75" customHeight="1">
      <c r="A36" s="66" t="s">
        <v>301</v>
      </c>
      <c r="B36" s="60" t="s">
        <v>302</v>
      </c>
      <c r="C36" s="70" t="s">
        <v>303</v>
      </c>
      <c r="D36" s="47" t="s">
        <v>298</v>
      </c>
      <c r="E36" s="50" t="s">
        <v>299</v>
      </c>
      <c r="F36" s="50" t="s">
        <v>300</v>
      </c>
      <c r="G36" s="12">
        <v>0</v>
      </c>
      <c r="H36" s="12">
        <v>6000</v>
      </c>
      <c r="I36" s="57">
        <f t="shared" si="3"/>
        <v>3000</v>
      </c>
      <c r="J36" s="57">
        <f t="shared" si="4"/>
        <v>3000</v>
      </c>
      <c r="K36" s="57">
        <f t="shared" si="5"/>
        <v>3000</v>
      </c>
      <c r="L36" s="57">
        <f t="shared" si="5"/>
        <v>3000</v>
      </c>
      <c r="M36" s="65"/>
    </row>
    <row r="37" spans="1:13" s="39" customFormat="1" ht="63.75" customHeight="1">
      <c r="A37" s="66" t="s">
        <v>301</v>
      </c>
      <c r="B37" s="60" t="s">
        <v>304</v>
      </c>
      <c r="C37" s="70" t="s">
        <v>305</v>
      </c>
      <c r="D37" s="47" t="s">
        <v>298</v>
      </c>
      <c r="E37" s="50" t="s">
        <v>299</v>
      </c>
      <c r="F37" s="50" t="s">
        <v>300</v>
      </c>
      <c r="G37" s="12">
        <v>0</v>
      </c>
      <c r="H37" s="12">
        <v>6000</v>
      </c>
      <c r="I37" s="57">
        <f t="shared" si="3"/>
        <v>3000</v>
      </c>
      <c r="J37" s="57">
        <f t="shared" si="4"/>
        <v>3000</v>
      </c>
      <c r="K37" s="57">
        <f t="shared" si="5"/>
        <v>3000</v>
      </c>
      <c r="L37" s="57">
        <f t="shared" si="5"/>
        <v>3000</v>
      </c>
      <c r="M37" s="65"/>
    </row>
    <row r="38" spans="1:13" s="39" customFormat="1" ht="63.75" customHeight="1">
      <c r="A38" s="66" t="s">
        <v>301</v>
      </c>
      <c r="B38" s="60" t="s">
        <v>306</v>
      </c>
      <c r="C38" s="70" t="s">
        <v>307</v>
      </c>
      <c r="D38" s="47" t="s">
        <v>298</v>
      </c>
      <c r="E38" s="50" t="s">
        <v>299</v>
      </c>
      <c r="F38" s="50" t="s">
        <v>300</v>
      </c>
      <c r="G38" s="12">
        <v>0</v>
      </c>
      <c r="H38" s="12">
        <v>6000</v>
      </c>
      <c r="I38" s="57">
        <f t="shared" si="3"/>
        <v>3000</v>
      </c>
      <c r="J38" s="57">
        <f t="shared" si="4"/>
        <v>3000</v>
      </c>
      <c r="K38" s="57">
        <f t="shared" si="5"/>
        <v>3000</v>
      </c>
      <c r="L38" s="57">
        <f t="shared" si="5"/>
        <v>3000</v>
      </c>
      <c r="M38" s="65"/>
    </row>
    <row r="39" spans="1:13" s="39" customFormat="1" ht="63.75" customHeight="1">
      <c r="A39" s="66" t="s">
        <v>301</v>
      </c>
      <c r="B39" s="60" t="s">
        <v>308</v>
      </c>
      <c r="C39" s="70" t="s">
        <v>309</v>
      </c>
      <c r="D39" s="47" t="s">
        <v>298</v>
      </c>
      <c r="E39" s="50" t="s">
        <v>299</v>
      </c>
      <c r="F39" s="50" t="s">
        <v>300</v>
      </c>
      <c r="G39" s="12">
        <v>0</v>
      </c>
      <c r="H39" s="12">
        <v>6000</v>
      </c>
      <c r="I39" s="57">
        <f t="shared" si="3"/>
        <v>3000</v>
      </c>
      <c r="J39" s="57">
        <f t="shared" si="4"/>
        <v>3000</v>
      </c>
      <c r="K39" s="57">
        <f t="shared" si="5"/>
        <v>3000</v>
      </c>
      <c r="L39" s="57">
        <f t="shared" si="5"/>
        <v>3000</v>
      </c>
      <c r="M39" s="65"/>
    </row>
    <row r="40" spans="1:13" s="39" customFormat="1" ht="63.75" customHeight="1">
      <c r="A40" s="66" t="s">
        <v>301</v>
      </c>
      <c r="B40" s="60" t="s">
        <v>310</v>
      </c>
      <c r="C40" s="70" t="s">
        <v>311</v>
      </c>
      <c r="D40" s="47" t="s">
        <v>298</v>
      </c>
      <c r="E40" s="50" t="s">
        <v>299</v>
      </c>
      <c r="F40" s="50" t="s">
        <v>300</v>
      </c>
      <c r="G40" s="12">
        <v>0</v>
      </c>
      <c r="H40" s="12">
        <v>6000</v>
      </c>
      <c r="I40" s="57">
        <f t="shared" si="3"/>
        <v>3000</v>
      </c>
      <c r="J40" s="57">
        <f t="shared" si="4"/>
        <v>3000</v>
      </c>
      <c r="K40" s="57">
        <f t="shared" si="5"/>
        <v>3000</v>
      </c>
      <c r="L40" s="57">
        <f t="shared" si="5"/>
        <v>3000</v>
      </c>
      <c r="M40" s="65"/>
    </row>
    <row r="41" spans="1:13" ht="87.75" customHeight="1">
      <c r="A41" s="23" t="s">
        <v>28</v>
      </c>
      <c r="B41" s="24"/>
      <c r="C41" s="25" t="str">
        <f>SUBTOTAL(103,C42:C73)&amp;"명"</f>
        <v>32명</v>
      </c>
      <c r="D41" s="25"/>
      <c r="E41" s="25"/>
      <c r="F41" s="26"/>
      <c r="G41" s="27">
        <f>SUBTOTAL(9,G42:G64)</f>
        <v>0</v>
      </c>
      <c r="H41" s="27">
        <f>SUBTOTAL(9,H42:H73)</f>
        <v>106770</v>
      </c>
      <c r="I41" s="27">
        <f>SUBTOTAL(9,I42:I73)</f>
        <v>47281</v>
      </c>
      <c r="J41" s="27">
        <f>SUBTOTAL(9,J42:J73)</f>
        <v>59489</v>
      </c>
      <c r="K41" s="27">
        <f>SUBTOTAL(9,K42:K73)</f>
        <v>47281</v>
      </c>
      <c r="L41" s="27">
        <f>SUBTOTAL(9,L42:L73)</f>
        <v>47281</v>
      </c>
      <c r="M41" s="27"/>
    </row>
    <row r="42" spans="1:13" ht="63.75" customHeight="1">
      <c r="A42" s="21" t="s">
        <v>24</v>
      </c>
      <c r="B42" s="28" t="s">
        <v>69</v>
      </c>
      <c r="C42" s="21" t="s">
        <v>70</v>
      </c>
      <c r="D42" s="68" t="s">
        <v>71</v>
      </c>
      <c r="E42" s="30" t="s">
        <v>22</v>
      </c>
      <c r="F42" s="30" t="s">
        <v>72</v>
      </c>
      <c r="G42" s="31"/>
      <c r="H42" s="31">
        <f>I42+J42</f>
        <v>13000</v>
      </c>
      <c r="I42" s="31">
        <v>7800</v>
      </c>
      <c r="J42" s="31">
        <v>5200</v>
      </c>
      <c r="K42" s="31">
        <f>I42</f>
        <v>7800</v>
      </c>
      <c r="L42" s="64">
        <f>K42</f>
        <v>7800</v>
      </c>
      <c r="M42" s="31"/>
    </row>
    <row r="43" spans="1:13" ht="63.75" customHeight="1">
      <c r="A43" s="21" t="s">
        <v>24</v>
      </c>
      <c r="B43" s="8" t="s">
        <v>73</v>
      </c>
      <c r="C43" s="21" t="s">
        <v>74</v>
      </c>
      <c r="D43" s="68" t="s">
        <v>75</v>
      </c>
      <c r="E43" s="30" t="s">
        <v>22</v>
      </c>
      <c r="F43" s="30" t="s">
        <v>26</v>
      </c>
      <c r="G43" s="31"/>
      <c r="H43" s="31">
        <v>2000</v>
      </c>
      <c r="I43" s="31">
        <v>1200</v>
      </c>
      <c r="J43" s="31">
        <v>800</v>
      </c>
      <c r="K43" s="31">
        <f t="shared" ref="K43:K61" si="6">I43</f>
        <v>1200</v>
      </c>
      <c r="L43" s="64">
        <f t="shared" ref="L43:L73" si="7">K43</f>
        <v>1200</v>
      </c>
      <c r="M43" s="31"/>
    </row>
    <row r="44" spans="1:13" ht="63.75" customHeight="1">
      <c r="A44" s="21" t="s">
        <v>24</v>
      </c>
      <c r="B44" s="28" t="s">
        <v>76</v>
      </c>
      <c r="C44" s="21" t="s">
        <v>77</v>
      </c>
      <c r="D44" s="68" t="s">
        <v>25</v>
      </c>
      <c r="E44" s="30" t="s">
        <v>22</v>
      </c>
      <c r="F44" s="30" t="s">
        <v>78</v>
      </c>
      <c r="G44" s="31"/>
      <c r="H44" s="31">
        <v>600</v>
      </c>
      <c r="I44" s="31">
        <v>360</v>
      </c>
      <c r="J44" s="31">
        <v>240</v>
      </c>
      <c r="K44" s="31">
        <f t="shared" si="6"/>
        <v>360</v>
      </c>
      <c r="L44" s="64">
        <f t="shared" si="7"/>
        <v>360</v>
      </c>
      <c r="M44" s="31"/>
    </row>
    <row r="45" spans="1:13" ht="63.75" customHeight="1">
      <c r="A45" s="21" t="s">
        <v>24</v>
      </c>
      <c r="B45" s="28" t="s">
        <v>79</v>
      </c>
      <c r="C45" s="21" t="s">
        <v>80</v>
      </c>
      <c r="D45" s="68" t="s">
        <v>81</v>
      </c>
      <c r="E45" s="30" t="s">
        <v>82</v>
      </c>
      <c r="F45" s="30" t="s">
        <v>83</v>
      </c>
      <c r="G45" s="31"/>
      <c r="H45" s="31">
        <v>600</v>
      </c>
      <c r="I45" s="31">
        <v>360</v>
      </c>
      <c r="J45" s="31">
        <v>240</v>
      </c>
      <c r="K45" s="31">
        <f t="shared" si="6"/>
        <v>360</v>
      </c>
      <c r="L45" s="64">
        <f t="shared" si="7"/>
        <v>360</v>
      </c>
      <c r="M45" s="31"/>
    </row>
    <row r="46" spans="1:13" ht="63.75" customHeight="1">
      <c r="A46" s="21" t="s">
        <v>84</v>
      </c>
      <c r="B46" s="28" t="s">
        <v>85</v>
      </c>
      <c r="C46" s="21" t="s">
        <v>86</v>
      </c>
      <c r="D46" s="68" t="s">
        <v>81</v>
      </c>
      <c r="E46" s="30" t="s">
        <v>82</v>
      </c>
      <c r="F46" s="30" t="s">
        <v>83</v>
      </c>
      <c r="G46" s="31"/>
      <c r="H46" s="31">
        <v>600</v>
      </c>
      <c r="I46" s="31">
        <v>360</v>
      </c>
      <c r="J46" s="31">
        <v>240</v>
      </c>
      <c r="K46" s="31">
        <f t="shared" si="6"/>
        <v>360</v>
      </c>
      <c r="L46" s="64">
        <f t="shared" si="7"/>
        <v>360</v>
      </c>
      <c r="M46" s="31"/>
    </row>
    <row r="47" spans="1:13" ht="63.75" customHeight="1">
      <c r="A47" s="21" t="s">
        <v>84</v>
      </c>
      <c r="B47" s="28" t="s">
        <v>87</v>
      </c>
      <c r="C47" s="21" t="s">
        <v>88</v>
      </c>
      <c r="D47" s="68" t="s">
        <v>81</v>
      </c>
      <c r="E47" s="30" t="s">
        <v>82</v>
      </c>
      <c r="F47" s="30" t="s">
        <v>83</v>
      </c>
      <c r="G47" s="31"/>
      <c r="H47" s="31">
        <v>600</v>
      </c>
      <c r="I47" s="31">
        <v>360</v>
      </c>
      <c r="J47" s="31">
        <v>240</v>
      </c>
      <c r="K47" s="31">
        <f t="shared" si="6"/>
        <v>360</v>
      </c>
      <c r="L47" s="64">
        <f t="shared" si="7"/>
        <v>360</v>
      </c>
      <c r="M47" s="31"/>
    </row>
    <row r="48" spans="1:13" ht="63.75" customHeight="1">
      <c r="A48" s="21" t="s">
        <v>84</v>
      </c>
      <c r="B48" s="28" t="s">
        <v>89</v>
      </c>
      <c r="C48" s="21" t="s">
        <v>90</v>
      </c>
      <c r="D48" s="68" t="s">
        <v>81</v>
      </c>
      <c r="E48" s="30" t="s">
        <v>82</v>
      </c>
      <c r="F48" s="30" t="s">
        <v>91</v>
      </c>
      <c r="G48" s="31"/>
      <c r="H48" s="31">
        <v>900</v>
      </c>
      <c r="I48" s="31">
        <v>540</v>
      </c>
      <c r="J48" s="31">
        <v>360</v>
      </c>
      <c r="K48" s="31">
        <f t="shared" si="6"/>
        <v>540</v>
      </c>
      <c r="L48" s="64">
        <f t="shared" si="7"/>
        <v>540</v>
      </c>
      <c r="M48" s="31"/>
    </row>
    <row r="49" spans="1:13" ht="63.75" customHeight="1">
      <c r="A49" s="21" t="s">
        <v>84</v>
      </c>
      <c r="B49" s="28" t="s">
        <v>92</v>
      </c>
      <c r="C49" s="21" t="s">
        <v>93</v>
      </c>
      <c r="D49" s="68" t="s">
        <v>94</v>
      </c>
      <c r="E49" s="30" t="s">
        <v>82</v>
      </c>
      <c r="F49" s="30" t="s">
        <v>95</v>
      </c>
      <c r="G49" s="31"/>
      <c r="H49" s="31">
        <v>360</v>
      </c>
      <c r="I49" s="31">
        <v>180</v>
      </c>
      <c r="J49" s="31">
        <v>180</v>
      </c>
      <c r="K49" s="31">
        <f t="shared" si="6"/>
        <v>180</v>
      </c>
      <c r="L49" s="64">
        <f t="shared" si="7"/>
        <v>180</v>
      </c>
      <c r="M49" s="31"/>
    </row>
    <row r="50" spans="1:13" ht="63.75" customHeight="1">
      <c r="A50" s="21" t="s">
        <v>84</v>
      </c>
      <c r="B50" s="28" t="s">
        <v>96</v>
      </c>
      <c r="C50" s="21" t="s">
        <v>97</v>
      </c>
      <c r="D50" s="68" t="s">
        <v>94</v>
      </c>
      <c r="E50" s="30" t="s">
        <v>82</v>
      </c>
      <c r="F50" s="30" t="s">
        <v>98</v>
      </c>
      <c r="G50" s="31"/>
      <c r="H50" s="31">
        <v>1200</v>
      </c>
      <c r="I50" s="31">
        <v>600</v>
      </c>
      <c r="J50" s="31">
        <v>600</v>
      </c>
      <c r="K50" s="31">
        <f t="shared" si="6"/>
        <v>600</v>
      </c>
      <c r="L50" s="64">
        <f t="shared" si="7"/>
        <v>600</v>
      </c>
      <c r="M50" s="31"/>
    </row>
    <row r="51" spans="1:13" ht="63.75" customHeight="1">
      <c r="A51" s="21" t="s">
        <v>84</v>
      </c>
      <c r="B51" s="28" t="s">
        <v>99</v>
      </c>
      <c r="C51" s="21" t="s">
        <v>100</v>
      </c>
      <c r="D51" s="68" t="s">
        <v>94</v>
      </c>
      <c r="E51" s="30" t="s">
        <v>82</v>
      </c>
      <c r="F51" s="30" t="s">
        <v>101</v>
      </c>
      <c r="G51" s="31"/>
      <c r="H51" s="31">
        <v>240</v>
      </c>
      <c r="I51" s="31">
        <v>120</v>
      </c>
      <c r="J51" s="31">
        <v>120</v>
      </c>
      <c r="K51" s="31">
        <f t="shared" si="6"/>
        <v>120</v>
      </c>
      <c r="L51" s="64">
        <f t="shared" si="7"/>
        <v>120</v>
      </c>
      <c r="M51" s="31"/>
    </row>
    <row r="52" spans="1:13" ht="63.75" customHeight="1">
      <c r="A52" s="21" t="s">
        <v>84</v>
      </c>
      <c r="B52" s="28" t="s">
        <v>102</v>
      </c>
      <c r="C52" s="21" t="s">
        <v>103</v>
      </c>
      <c r="D52" s="68" t="s">
        <v>94</v>
      </c>
      <c r="E52" s="30" t="s">
        <v>82</v>
      </c>
      <c r="F52" s="30" t="s">
        <v>101</v>
      </c>
      <c r="G52" s="31"/>
      <c r="H52" s="31">
        <v>240</v>
      </c>
      <c r="I52" s="31">
        <v>120</v>
      </c>
      <c r="J52" s="31">
        <v>120</v>
      </c>
      <c r="K52" s="31">
        <f t="shared" si="6"/>
        <v>120</v>
      </c>
      <c r="L52" s="64">
        <f t="shared" si="7"/>
        <v>120</v>
      </c>
      <c r="M52" s="31"/>
    </row>
    <row r="53" spans="1:13" ht="63.75" customHeight="1">
      <c r="A53" s="21" t="s">
        <v>84</v>
      </c>
      <c r="B53" s="28" t="s">
        <v>104</v>
      </c>
      <c r="C53" s="21" t="s">
        <v>105</v>
      </c>
      <c r="D53" s="68" t="s">
        <v>94</v>
      </c>
      <c r="E53" s="30" t="s">
        <v>82</v>
      </c>
      <c r="F53" s="30" t="s">
        <v>101</v>
      </c>
      <c r="G53" s="31"/>
      <c r="H53" s="31">
        <v>240</v>
      </c>
      <c r="I53" s="31">
        <v>120</v>
      </c>
      <c r="J53" s="31">
        <v>120</v>
      </c>
      <c r="K53" s="31">
        <f t="shared" si="6"/>
        <v>120</v>
      </c>
      <c r="L53" s="64">
        <f t="shared" si="7"/>
        <v>120</v>
      </c>
      <c r="M53" s="31"/>
    </row>
    <row r="54" spans="1:13" ht="63.75" customHeight="1">
      <c r="A54" s="21" t="s">
        <v>84</v>
      </c>
      <c r="B54" s="28" t="s">
        <v>106</v>
      </c>
      <c r="C54" s="21" t="s">
        <v>107</v>
      </c>
      <c r="D54" s="68" t="s">
        <v>94</v>
      </c>
      <c r="E54" s="30" t="s">
        <v>82</v>
      </c>
      <c r="F54" s="30" t="s">
        <v>108</v>
      </c>
      <c r="G54" s="31"/>
      <c r="H54" s="31">
        <v>120</v>
      </c>
      <c r="I54" s="31">
        <v>60</v>
      </c>
      <c r="J54" s="31">
        <v>60</v>
      </c>
      <c r="K54" s="31">
        <f t="shared" si="6"/>
        <v>60</v>
      </c>
      <c r="L54" s="64">
        <f t="shared" si="7"/>
        <v>60</v>
      </c>
      <c r="M54" s="31"/>
    </row>
    <row r="55" spans="1:13" ht="63.75" customHeight="1">
      <c r="A55" s="21" t="s">
        <v>84</v>
      </c>
      <c r="B55" s="28" t="s">
        <v>109</v>
      </c>
      <c r="C55" s="21" t="s">
        <v>110</v>
      </c>
      <c r="D55" s="68" t="s">
        <v>94</v>
      </c>
      <c r="E55" s="30" t="s">
        <v>82</v>
      </c>
      <c r="F55" s="30" t="s">
        <v>111</v>
      </c>
      <c r="G55" s="31"/>
      <c r="H55" s="31">
        <v>960</v>
      </c>
      <c r="I55" s="31">
        <v>480</v>
      </c>
      <c r="J55" s="31">
        <v>480</v>
      </c>
      <c r="K55" s="31">
        <f t="shared" si="6"/>
        <v>480</v>
      </c>
      <c r="L55" s="64">
        <f t="shared" si="7"/>
        <v>480</v>
      </c>
      <c r="M55" s="31"/>
    </row>
    <row r="56" spans="1:13" ht="63.75" customHeight="1">
      <c r="A56" s="21" t="s">
        <v>84</v>
      </c>
      <c r="B56" s="28" t="s">
        <v>112</v>
      </c>
      <c r="C56" s="21" t="s">
        <v>113</v>
      </c>
      <c r="D56" s="68" t="s">
        <v>94</v>
      </c>
      <c r="E56" s="30" t="s">
        <v>82</v>
      </c>
      <c r="F56" s="30" t="s">
        <v>114</v>
      </c>
      <c r="G56" s="31"/>
      <c r="H56" s="31">
        <v>480</v>
      </c>
      <c r="I56" s="31">
        <v>240</v>
      </c>
      <c r="J56" s="31">
        <v>240</v>
      </c>
      <c r="K56" s="31">
        <f t="shared" si="6"/>
        <v>240</v>
      </c>
      <c r="L56" s="64">
        <f t="shared" si="7"/>
        <v>240</v>
      </c>
      <c r="M56" s="31"/>
    </row>
    <row r="57" spans="1:13" ht="63.75" customHeight="1">
      <c r="A57" s="21" t="s">
        <v>84</v>
      </c>
      <c r="B57" s="28" t="s">
        <v>115</v>
      </c>
      <c r="C57" s="21" t="s">
        <v>116</v>
      </c>
      <c r="D57" s="68" t="s">
        <v>94</v>
      </c>
      <c r="E57" s="30" t="s">
        <v>82</v>
      </c>
      <c r="F57" s="30" t="s">
        <v>98</v>
      </c>
      <c r="G57" s="31"/>
      <c r="H57" s="31">
        <v>1200</v>
      </c>
      <c r="I57" s="31">
        <v>600</v>
      </c>
      <c r="J57" s="31">
        <v>600</v>
      </c>
      <c r="K57" s="31">
        <f t="shared" si="6"/>
        <v>600</v>
      </c>
      <c r="L57" s="64">
        <f t="shared" si="7"/>
        <v>600</v>
      </c>
      <c r="M57" s="31"/>
    </row>
    <row r="58" spans="1:13" ht="63.75" customHeight="1">
      <c r="A58" s="21" t="s">
        <v>84</v>
      </c>
      <c r="B58" s="28" t="s">
        <v>117</v>
      </c>
      <c r="C58" s="21" t="s">
        <v>118</v>
      </c>
      <c r="D58" s="68" t="s">
        <v>119</v>
      </c>
      <c r="E58" s="30" t="s">
        <v>120</v>
      </c>
      <c r="F58" s="30" t="s">
        <v>121</v>
      </c>
      <c r="G58" s="31"/>
      <c r="H58" s="31">
        <v>1250</v>
      </c>
      <c r="I58" s="31">
        <v>750</v>
      </c>
      <c r="J58" s="31">
        <v>500</v>
      </c>
      <c r="K58" s="31">
        <f t="shared" si="6"/>
        <v>750</v>
      </c>
      <c r="L58" s="64">
        <f t="shared" si="7"/>
        <v>750</v>
      </c>
      <c r="M58" s="31"/>
    </row>
    <row r="59" spans="1:13" ht="63.75" customHeight="1">
      <c r="A59" s="21" t="s">
        <v>122</v>
      </c>
      <c r="B59" s="28" t="s">
        <v>123</v>
      </c>
      <c r="C59" s="21" t="s">
        <v>124</v>
      </c>
      <c r="D59" s="68" t="s">
        <v>125</v>
      </c>
      <c r="E59" s="30" t="s">
        <v>120</v>
      </c>
      <c r="F59" s="30" t="s">
        <v>126</v>
      </c>
      <c r="G59" s="31"/>
      <c r="H59" s="31">
        <v>60</v>
      </c>
      <c r="I59" s="31">
        <v>36</v>
      </c>
      <c r="J59" s="31">
        <v>24</v>
      </c>
      <c r="K59" s="31">
        <f t="shared" si="6"/>
        <v>36</v>
      </c>
      <c r="L59" s="64">
        <f t="shared" si="7"/>
        <v>36</v>
      </c>
      <c r="M59" s="31"/>
    </row>
    <row r="60" spans="1:13" ht="63.75" customHeight="1">
      <c r="A60" s="21" t="s">
        <v>122</v>
      </c>
      <c r="B60" s="28" t="s">
        <v>127</v>
      </c>
      <c r="C60" s="21" t="s">
        <v>128</v>
      </c>
      <c r="D60" s="68" t="s">
        <v>129</v>
      </c>
      <c r="E60" s="30" t="s">
        <v>130</v>
      </c>
      <c r="F60" s="30" t="s">
        <v>131</v>
      </c>
      <c r="G60" s="31"/>
      <c r="H60" s="31">
        <v>200</v>
      </c>
      <c r="I60" s="31">
        <v>120</v>
      </c>
      <c r="J60" s="31">
        <v>80</v>
      </c>
      <c r="K60" s="31">
        <f t="shared" si="6"/>
        <v>120</v>
      </c>
      <c r="L60" s="64">
        <f t="shared" si="7"/>
        <v>120</v>
      </c>
      <c r="M60" s="31"/>
    </row>
    <row r="61" spans="1:13" ht="63.75" customHeight="1">
      <c r="A61" s="21" t="s">
        <v>132</v>
      </c>
      <c r="B61" s="28" t="s">
        <v>133</v>
      </c>
      <c r="C61" s="21" t="s">
        <v>134</v>
      </c>
      <c r="D61" s="68" t="s">
        <v>129</v>
      </c>
      <c r="E61" s="30" t="s">
        <v>130</v>
      </c>
      <c r="F61" s="30" t="s">
        <v>135</v>
      </c>
      <c r="G61" s="31"/>
      <c r="H61" s="31">
        <v>150</v>
      </c>
      <c r="I61" s="31">
        <v>90</v>
      </c>
      <c r="J61" s="31">
        <v>60</v>
      </c>
      <c r="K61" s="31">
        <f t="shared" si="6"/>
        <v>90</v>
      </c>
      <c r="L61" s="64">
        <f t="shared" si="7"/>
        <v>90</v>
      </c>
      <c r="M61" s="31"/>
    </row>
    <row r="62" spans="1:13" ht="63.75" customHeight="1">
      <c r="A62" s="15" t="s">
        <v>17</v>
      </c>
      <c r="B62" s="32" t="s">
        <v>136</v>
      </c>
      <c r="C62" s="33" t="s">
        <v>137</v>
      </c>
      <c r="D62" s="48" t="s">
        <v>27</v>
      </c>
      <c r="E62" s="11" t="s">
        <v>16</v>
      </c>
      <c r="F62" s="33" t="s">
        <v>155</v>
      </c>
      <c r="G62" s="34"/>
      <c r="H62" s="35">
        <v>140</v>
      </c>
      <c r="I62" s="36">
        <v>70</v>
      </c>
      <c r="J62" s="36">
        <v>70</v>
      </c>
      <c r="K62" s="36">
        <v>70</v>
      </c>
      <c r="L62" s="64">
        <f t="shared" si="7"/>
        <v>70</v>
      </c>
      <c r="M62" s="31"/>
    </row>
    <row r="63" spans="1:13" ht="63.75" customHeight="1">
      <c r="A63" s="15" t="s">
        <v>17</v>
      </c>
      <c r="B63" s="32" t="s">
        <v>138</v>
      </c>
      <c r="C63" s="33" t="s">
        <v>34</v>
      </c>
      <c r="D63" s="48" t="s">
        <v>27</v>
      </c>
      <c r="E63" s="11" t="s">
        <v>16</v>
      </c>
      <c r="F63" s="33" t="s">
        <v>156</v>
      </c>
      <c r="G63" s="34"/>
      <c r="H63" s="35">
        <v>560</v>
      </c>
      <c r="I63" s="36">
        <v>280</v>
      </c>
      <c r="J63" s="36">
        <v>280</v>
      </c>
      <c r="K63" s="36">
        <v>280</v>
      </c>
      <c r="L63" s="64">
        <f t="shared" si="7"/>
        <v>280</v>
      </c>
      <c r="M63" s="31"/>
    </row>
    <row r="64" spans="1:13" ht="63.75" customHeight="1">
      <c r="A64" s="7" t="s">
        <v>17</v>
      </c>
      <c r="B64" s="32" t="s">
        <v>139</v>
      </c>
      <c r="C64" s="33" t="s">
        <v>21</v>
      </c>
      <c r="D64" s="48" t="s">
        <v>27</v>
      </c>
      <c r="E64" s="11" t="s">
        <v>16</v>
      </c>
      <c r="F64" s="33" t="s">
        <v>157</v>
      </c>
      <c r="G64" s="34"/>
      <c r="H64" s="35">
        <v>70</v>
      </c>
      <c r="I64" s="35">
        <v>35</v>
      </c>
      <c r="J64" s="35">
        <v>35</v>
      </c>
      <c r="K64" s="35">
        <v>35</v>
      </c>
      <c r="L64" s="64">
        <f t="shared" si="7"/>
        <v>35</v>
      </c>
      <c r="M64" s="31"/>
    </row>
    <row r="65" spans="1:13" ht="63.75" customHeight="1">
      <c r="A65" s="7" t="s">
        <v>17</v>
      </c>
      <c r="B65" s="9" t="s">
        <v>140</v>
      </c>
      <c r="C65" s="11" t="s">
        <v>141</v>
      </c>
      <c r="D65" s="48" t="s">
        <v>68</v>
      </c>
      <c r="E65" s="11" t="s">
        <v>16</v>
      </c>
      <c r="F65" s="11" t="s">
        <v>158</v>
      </c>
      <c r="G65" s="18"/>
      <c r="H65" s="18">
        <v>9000</v>
      </c>
      <c r="I65" s="18">
        <v>3600</v>
      </c>
      <c r="J65" s="18">
        <v>5400</v>
      </c>
      <c r="K65" s="18">
        <v>3600</v>
      </c>
      <c r="L65" s="64">
        <f t="shared" si="7"/>
        <v>3600</v>
      </c>
      <c r="M65" s="31"/>
    </row>
    <row r="66" spans="1:13" ht="63.75" customHeight="1">
      <c r="A66" s="7" t="s">
        <v>17</v>
      </c>
      <c r="B66" s="9" t="s">
        <v>142</v>
      </c>
      <c r="C66" s="11" t="s">
        <v>143</v>
      </c>
      <c r="D66" s="48" t="s">
        <v>68</v>
      </c>
      <c r="E66" s="11" t="s">
        <v>16</v>
      </c>
      <c r="F66" s="11" t="s">
        <v>158</v>
      </c>
      <c r="G66" s="18"/>
      <c r="H66" s="18">
        <v>9000</v>
      </c>
      <c r="I66" s="18">
        <v>3600</v>
      </c>
      <c r="J66" s="18">
        <v>5400</v>
      </c>
      <c r="K66" s="18">
        <v>3600</v>
      </c>
      <c r="L66" s="64">
        <f t="shared" si="7"/>
        <v>3600</v>
      </c>
      <c r="M66" s="31"/>
    </row>
    <row r="67" spans="1:13" ht="63.75" customHeight="1">
      <c r="A67" s="7" t="s">
        <v>17</v>
      </c>
      <c r="B67" s="9" t="s">
        <v>144</v>
      </c>
      <c r="C67" s="11" t="s">
        <v>145</v>
      </c>
      <c r="D67" s="48" t="s">
        <v>68</v>
      </c>
      <c r="E67" s="11" t="s">
        <v>16</v>
      </c>
      <c r="F67" s="11" t="s">
        <v>158</v>
      </c>
      <c r="G67" s="18"/>
      <c r="H67" s="18">
        <v>9000</v>
      </c>
      <c r="I67" s="18">
        <v>3600</v>
      </c>
      <c r="J67" s="18">
        <v>5400</v>
      </c>
      <c r="K67" s="18">
        <v>3600</v>
      </c>
      <c r="L67" s="64">
        <f t="shared" si="7"/>
        <v>3600</v>
      </c>
      <c r="M67" s="31"/>
    </row>
    <row r="68" spans="1:13" ht="63.75" customHeight="1">
      <c r="A68" s="7" t="s">
        <v>17</v>
      </c>
      <c r="B68" s="9" t="s">
        <v>146</v>
      </c>
      <c r="C68" s="11" t="s">
        <v>147</v>
      </c>
      <c r="D68" s="48" t="s">
        <v>68</v>
      </c>
      <c r="E68" s="11" t="s">
        <v>16</v>
      </c>
      <c r="F68" s="11" t="s">
        <v>158</v>
      </c>
      <c r="G68" s="18"/>
      <c r="H68" s="18">
        <v>9000</v>
      </c>
      <c r="I68" s="18">
        <v>3600</v>
      </c>
      <c r="J68" s="18">
        <v>5400</v>
      </c>
      <c r="K68" s="18">
        <v>3600</v>
      </c>
      <c r="L68" s="64">
        <f t="shared" si="7"/>
        <v>3600</v>
      </c>
      <c r="M68" s="31"/>
    </row>
    <row r="69" spans="1:13" ht="63.75" customHeight="1">
      <c r="A69" s="7" t="s">
        <v>17</v>
      </c>
      <c r="B69" s="9" t="s">
        <v>148</v>
      </c>
      <c r="C69" s="11" t="s">
        <v>149</v>
      </c>
      <c r="D69" s="48" t="s">
        <v>68</v>
      </c>
      <c r="E69" s="11" t="s">
        <v>16</v>
      </c>
      <c r="F69" s="11" t="s">
        <v>158</v>
      </c>
      <c r="G69" s="18"/>
      <c r="H69" s="18">
        <v>9000</v>
      </c>
      <c r="I69" s="18">
        <v>3600</v>
      </c>
      <c r="J69" s="18">
        <v>5400</v>
      </c>
      <c r="K69" s="18">
        <v>3600</v>
      </c>
      <c r="L69" s="64">
        <f t="shared" si="7"/>
        <v>3600</v>
      </c>
      <c r="M69" s="31"/>
    </row>
    <row r="70" spans="1:13" ht="63.75" customHeight="1">
      <c r="A70" s="7" t="s">
        <v>17</v>
      </c>
      <c r="B70" s="9" t="s">
        <v>14</v>
      </c>
      <c r="C70" s="11" t="s">
        <v>18</v>
      </c>
      <c r="D70" s="48" t="s">
        <v>68</v>
      </c>
      <c r="E70" s="11" t="s">
        <v>16</v>
      </c>
      <c r="F70" s="11" t="s">
        <v>158</v>
      </c>
      <c r="G70" s="18"/>
      <c r="H70" s="18">
        <v>9000</v>
      </c>
      <c r="I70" s="18">
        <v>3600</v>
      </c>
      <c r="J70" s="18">
        <v>5400</v>
      </c>
      <c r="K70" s="18">
        <v>3600</v>
      </c>
      <c r="L70" s="64">
        <f t="shared" si="7"/>
        <v>3600</v>
      </c>
      <c r="M70" s="31"/>
    </row>
    <row r="71" spans="1:13" ht="63.75" customHeight="1">
      <c r="A71" s="7" t="s">
        <v>17</v>
      </c>
      <c r="B71" s="9" t="s">
        <v>150</v>
      </c>
      <c r="C71" s="11" t="s">
        <v>19</v>
      </c>
      <c r="D71" s="48" t="s">
        <v>68</v>
      </c>
      <c r="E71" s="11" t="s">
        <v>16</v>
      </c>
      <c r="F71" s="11" t="s">
        <v>158</v>
      </c>
      <c r="G71" s="18"/>
      <c r="H71" s="18">
        <v>9000</v>
      </c>
      <c r="I71" s="18">
        <v>3600</v>
      </c>
      <c r="J71" s="18">
        <v>5400</v>
      </c>
      <c r="K71" s="18">
        <v>3600</v>
      </c>
      <c r="L71" s="64">
        <f t="shared" si="7"/>
        <v>3600</v>
      </c>
      <c r="M71" s="31"/>
    </row>
    <row r="72" spans="1:13" ht="63.75" customHeight="1">
      <c r="A72" s="7" t="s">
        <v>17</v>
      </c>
      <c r="B72" s="9" t="s">
        <v>151</v>
      </c>
      <c r="C72" s="11" t="s">
        <v>152</v>
      </c>
      <c r="D72" s="48" t="s">
        <v>68</v>
      </c>
      <c r="E72" s="11" t="s">
        <v>16</v>
      </c>
      <c r="F72" s="11" t="s">
        <v>158</v>
      </c>
      <c r="G72" s="18"/>
      <c r="H72" s="18">
        <v>9000</v>
      </c>
      <c r="I72" s="18">
        <v>3600</v>
      </c>
      <c r="J72" s="18">
        <v>5400</v>
      </c>
      <c r="K72" s="18">
        <v>3600</v>
      </c>
      <c r="L72" s="64">
        <f t="shared" si="7"/>
        <v>3600</v>
      </c>
      <c r="M72" s="31"/>
    </row>
    <row r="73" spans="1:13" ht="63.75" customHeight="1">
      <c r="A73" s="7" t="s">
        <v>17</v>
      </c>
      <c r="B73" s="9" t="s">
        <v>153</v>
      </c>
      <c r="C73" s="11" t="s">
        <v>20</v>
      </c>
      <c r="D73" s="48" t="s">
        <v>68</v>
      </c>
      <c r="E73" s="11" t="s">
        <v>16</v>
      </c>
      <c r="F73" s="11" t="s">
        <v>158</v>
      </c>
      <c r="G73" s="18"/>
      <c r="H73" s="18">
        <v>9000</v>
      </c>
      <c r="I73" s="18">
        <v>3600</v>
      </c>
      <c r="J73" s="18">
        <v>5400</v>
      </c>
      <c r="K73" s="18">
        <v>3600</v>
      </c>
      <c r="L73" s="64">
        <f t="shared" si="7"/>
        <v>3600</v>
      </c>
      <c r="M73" s="31"/>
    </row>
  </sheetData>
  <mergeCells count="13">
    <mergeCell ref="M3:M4"/>
    <mergeCell ref="A1:M1"/>
    <mergeCell ref="L2:M2"/>
    <mergeCell ref="B3:C3"/>
    <mergeCell ref="A3:A4"/>
    <mergeCell ref="E3:E4"/>
    <mergeCell ref="F3:F4"/>
    <mergeCell ref="G3:G4"/>
    <mergeCell ref="H3:H4"/>
    <mergeCell ref="I3:I4"/>
    <mergeCell ref="J3:J4"/>
    <mergeCell ref="K3:K4"/>
    <mergeCell ref="L3:L4"/>
  </mergeCells>
  <phoneticPr fontId="1" type="noConversion"/>
  <pageMargins left="0.25" right="0.25" top="0.75" bottom="0.75" header="0.3" footer="0.3"/>
  <pageSetup paperSize="9" scale="3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심의안건</vt:lpstr>
      <vt:lpstr>대상자별지내역</vt:lpstr>
      <vt:lpstr>대상자별지내역!Print_Area</vt:lpstr>
      <vt:lpstr>심의안건!Print_Area</vt:lpstr>
      <vt:lpstr>대상자별지내역!Print_Titles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황</cp:lastModifiedBy>
  <cp:lastPrinted>2018-09-20T07:22:12Z</cp:lastPrinted>
  <dcterms:created xsi:type="dcterms:W3CDTF">2015-01-25T02:43:25Z</dcterms:created>
  <dcterms:modified xsi:type="dcterms:W3CDTF">2018-09-20T07:41:07Z</dcterms:modified>
</cp:coreProperties>
</file>