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05" yWindow="5340" windowWidth="14670" windowHeight="8355"/>
  </bookViews>
  <sheets>
    <sheet name="심의안건" sheetId="4" r:id="rId1"/>
    <sheet name="대상자별지내역" sheetId="9" r:id="rId2"/>
    <sheet name="Sheet1" sheetId="10" r:id="rId3"/>
  </sheets>
  <definedNames>
    <definedName name="_xlnm._FilterDatabase" localSheetId="1" hidden="1">대상자별지내역!$A$5:$M$9</definedName>
    <definedName name="_xlnm._FilterDatabase" localSheetId="0" hidden="1">심의안건!$A$1:$L$6</definedName>
    <definedName name="_xlnm.Print_Area" localSheetId="1">대상자별지내역!$A$1:$M$28</definedName>
    <definedName name="_xlnm.Print_Area" localSheetId="0">심의안건!$A$1:$L$26</definedName>
    <definedName name="_xlnm.Print_Titles" localSheetId="1">대상자별지내역!$3:$3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H4" i="4" l="1"/>
  <c r="I4" i="4"/>
  <c r="J4" i="4"/>
  <c r="K4" i="4"/>
  <c r="L4" i="4"/>
  <c r="G4" i="4"/>
  <c r="C4" i="4"/>
  <c r="L7" i="9" l="1"/>
  <c r="M7" i="9"/>
  <c r="L8" i="9"/>
  <c r="M8" i="9"/>
  <c r="L9" i="9"/>
  <c r="M9" i="9"/>
  <c r="L10" i="9"/>
  <c r="M10" i="9"/>
  <c r="L11" i="9"/>
  <c r="M11" i="9"/>
  <c r="L12" i="9"/>
  <c r="M12" i="9"/>
  <c r="L13" i="9"/>
  <c r="M13" i="9"/>
  <c r="L14" i="9"/>
  <c r="M14" i="9"/>
  <c r="L15" i="9"/>
  <c r="M15" i="9"/>
  <c r="L16" i="9"/>
  <c r="M16" i="9"/>
  <c r="L17" i="9"/>
  <c r="M17" i="9"/>
  <c r="L18" i="9"/>
  <c r="M18" i="9"/>
  <c r="L19" i="9"/>
  <c r="M19" i="9"/>
  <c r="L20" i="9"/>
  <c r="M20" i="9"/>
  <c r="L21" i="9"/>
  <c r="M21" i="9"/>
  <c r="L22" i="9"/>
  <c r="M22" i="9"/>
  <c r="L23" i="9"/>
  <c r="M23" i="9"/>
  <c r="L24" i="9"/>
  <c r="M24" i="9"/>
  <c r="L25" i="9"/>
  <c r="M25" i="9"/>
  <c r="M6" i="9"/>
  <c r="M5" i="9" s="1"/>
  <c r="L6" i="9"/>
  <c r="L28" i="9"/>
  <c r="M28" i="9"/>
  <c r="M27" i="9"/>
  <c r="L27" i="9"/>
  <c r="I26" i="9"/>
  <c r="J26" i="9"/>
  <c r="K26" i="9"/>
  <c r="L26" i="9"/>
  <c r="H26" i="9"/>
  <c r="I5" i="9"/>
  <c r="J5" i="9"/>
  <c r="K5" i="9"/>
  <c r="L5" i="9"/>
  <c r="H5" i="9"/>
  <c r="C25" i="4"/>
  <c r="C22" i="4"/>
  <c r="C5" i="4"/>
  <c r="H25" i="4"/>
  <c r="I25" i="4"/>
  <c r="J25" i="4"/>
  <c r="K25" i="4"/>
  <c r="L25" i="4"/>
  <c r="G25" i="4"/>
  <c r="K24" i="4"/>
  <c r="L24" i="4"/>
  <c r="K23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H5" i="4"/>
  <c r="I5" i="4"/>
  <c r="J5" i="4"/>
  <c r="K5" i="4"/>
  <c r="L5" i="4"/>
  <c r="G5" i="4"/>
  <c r="K6" i="4"/>
  <c r="M26" i="9" l="1"/>
  <c r="L23" i="4"/>
  <c r="L22" i="4" s="1"/>
  <c r="K22" i="4"/>
  <c r="J22" i="4"/>
  <c r="I22" i="4"/>
  <c r="H22" i="4"/>
  <c r="G22" i="4"/>
  <c r="F22" i="4"/>
  <c r="L2" i="10"/>
  <c r="L1" i="10"/>
  <c r="K1" i="10"/>
  <c r="J1" i="10"/>
  <c r="I1" i="10"/>
  <c r="H1" i="10"/>
  <c r="G1" i="10"/>
  <c r="F1" i="10"/>
  <c r="C1" i="10"/>
  <c r="G26" i="9" l="1"/>
  <c r="D26" i="9"/>
  <c r="F25" i="4"/>
  <c r="G13" i="4" l="1"/>
  <c r="F5" i="4" l="1"/>
  <c r="G5" i="9" l="1"/>
</calcChain>
</file>

<file path=xl/sharedStrings.xml><?xml version="1.0" encoding="utf-8"?>
<sst xmlns="http://schemas.openxmlformats.org/spreadsheetml/2006/main" count="274" uniqueCount="158">
  <si>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</si>
  <si>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</si>
  <si>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</si>
  <si>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</si>
  <si>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</si>
  <si>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</si>
  <si>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</si>
  <si>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</si>
  <si>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</si>
  <si>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</si>
  <si>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</si>
  <si>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</si>
  <si>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 xml:space="preserve"> 소계</t>
    <phoneticPr fontId="1" type="noConversion"/>
  </si>
  <si>
    <t>주소</t>
    <phoneticPr fontId="1" type="noConversion"/>
  </si>
  <si>
    <t>성명</t>
    <phoneticPr fontId="1" type="noConversion"/>
  </si>
  <si>
    <t>2016년
지원액</t>
    <phoneticPr fontId="1" type="noConversion"/>
  </si>
  <si>
    <t>농정과</t>
  </si>
  <si>
    <t>민간자본사업보조</t>
    <phoneticPr fontId="1" type="noConversion"/>
  </si>
  <si>
    <t>농정과</t>
    <phoneticPr fontId="1" type="noConversion"/>
  </si>
  <si>
    <t>농정과 소계</t>
    <phoneticPr fontId="1" type="noConversion"/>
  </si>
  <si>
    <t>민간자본사업보조</t>
    <phoneticPr fontId="1" type="noConversion"/>
  </si>
  <si>
    <t>예천읍 고평길 90-7</t>
    <phoneticPr fontId="1" type="noConversion"/>
  </si>
  <si>
    <t>송이흠</t>
    <phoneticPr fontId="1" type="noConversion"/>
  </si>
  <si>
    <t>FTA대응곡물건조기지원(곡물건조기)</t>
    <phoneticPr fontId="1" type="noConversion"/>
  </si>
  <si>
    <t>FTA대응곡물건조기지원(종자소독기)</t>
    <phoneticPr fontId="1" type="noConversion"/>
  </si>
  <si>
    <t>용궁면 금남길 66</t>
    <phoneticPr fontId="1" type="noConversion"/>
  </si>
  <si>
    <t>백석한</t>
    <phoneticPr fontId="1" type="noConversion"/>
  </si>
  <si>
    <t>감천면 현내2길 55</t>
    <phoneticPr fontId="1" type="noConversion"/>
  </si>
  <si>
    <t>조동섭</t>
    <phoneticPr fontId="1" type="noConversion"/>
  </si>
  <si>
    <t>감천면 소백로 131-58</t>
    <phoneticPr fontId="1" type="noConversion"/>
  </si>
  <si>
    <t>성종선</t>
    <phoneticPr fontId="1" type="noConversion"/>
  </si>
  <si>
    <t>10,000천원*1대*50%</t>
    <phoneticPr fontId="1" type="noConversion"/>
  </si>
  <si>
    <t>3,000천원*1대*50%</t>
    <phoneticPr fontId="1" type="noConversion"/>
  </si>
  <si>
    <t>2017년도 제8회 예천군 보조금심의위원회 대상자선정심의 조서</t>
    <phoneticPr fontId="1" type="noConversion"/>
  </si>
  <si>
    <t>농정과</t>
    <phoneticPr fontId="1" type="noConversion"/>
  </si>
  <si>
    <t>농가주택(빈집)수리비</t>
    <phoneticPr fontId="1" type="noConversion"/>
  </si>
  <si>
    <t>민간자본사업보조</t>
    <phoneticPr fontId="1" type="noConversion"/>
  </si>
  <si>
    <t>5,000천원*1농가*80%</t>
    <phoneticPr fontId="1" type="noConversion"/>
  </si>
  <si>
    <t>농정과</t>
    <phoneticPr fontId="1" type="noConversion"/>
  </si>
  <si>
    <t>호명면 상간산길 12-9 정주창</t>
    <phoneticPr fontId="1" type="noConversion"/>
  </si>
  <si>
    <t>다목적농가형저온저장고(33㎡) 지원</t>
    <phoneticPr fontId="1" type="noConversion"/>
  </si>
  <si>
    <t>민간자본사업보조</t>
    <phoneticPr fontId="1" type="noConversion"/>
  </si>
  <si>
    <t>20,000,000원 * 1동 *50%</t>
    <phoneticPr fontId="1" type="noConversion"/>
  </si>
  <si>
    <t>과수 전동가위 지원</t>
  </si>
  <si>
    <t>민간자본사업보조</t>
  </si>
  <si>
    <t>1,600,000 * 2대 * 50%</t>
    <phoneticPr fontId="1" type="noConversion"/>
  </si>
  <si>
    <t xml:space="preserve">지보면 매창길 129 </t>
    <phoneticPr fontId="1" type="noConversion"/>
  </si>
  <si>
    <t>이경국</t>
    <phoneticPr fontId="1" type="noConversion"/>
  </si>
  <si>
    <t>과수전동가위 지원</t>
    <phoneticPr fontId="1" type="noConversion"/>
  </si>
  <si>
    <t>1,600,000원 * 1대 *50%</t>
  </si>
  <si>
    <t>은풍면 은산길 60</t>
    <phoneticPr fontId="1" type="noConversion"/>
  </si>
  <si>
    <t>김미숙</t>
    <phoneticPr fontId="1" type="noConversion"/>
  </si>
  <si>
    <t>민속채소양채류 생산기반 확충지원</t>
    <phoneticPr fontId="1" type="noConversion"/>
  </si>
  <si>
    <t>인삼인삼약용산업육성 지원</t>
    <phoneticPr fontId="1" type="noConversion"/>
  </si>
  <si>
    <t>5천원*128㎡*50%(해가림시설)</t>
    <phoneticPr fontId="1" type="noConversion"/>
  </si>
  <si>
    <t>에너지이용효율화 사업</t>
    <phoneticPr fontId="1" type="noConversion"/>
  </si>
  <si>
    <t>13천원*4800㎡*50%</t>
    <phoneticPr fontId="1" type="noConversion"/>
  </si>
  <si>
    <t>유천면 수심1길 87-8(수심)</t>
    <phoneticPr fontId="1" type="noConversion"/>
  </si>
  <si>
    <t>이선화</t>
    <phoneticPr fontId="1" type="noConversion"/>
  </si>
  <si>
    <t>소득작목육성 지원사업
(PO필름)</t>
    <phoneticPr fontId="1" type="noConversion"/>
  </si>
  <si>
    <t>4천원*1400㎡*50%</t>
    <phoneticPr fontId="1" type="noConversion"/>
  </si>
  <si>
    <t>유천면 유용로37(가2)</t>
    <phoneticPr fontId="1" type="noConversion"/>
  </si>
  <si>
    <t>오창진</t>
    <phoneticPr fontId="1" type="noConversion"/>
  </si>
  <si>
    <t>4천원*1975㎡*50%</t>
    <phoneticPr fontId="1" type="noConversion"/>
  </si>
  <si>
    <t>정영민</t>
    <phoneticPr fontId="1" type="noConversion"/>
  </si>
  <si>
    <t>용궁면 대은길32(대은1)</t>
    <phoneticPr fontId="1" type="noConversion"/>
  </si>
  <si>
    <t>윤용한</t>
    <phoneticPr fontId="1" type="noConversion"/>
  </si>
  <si>
    <t>4천원*1300㎡*50%</t>
    <phoneticPr fontId="1" type="noConversion"/>
  </si>
  <si>
    <t>용문면 용문 하학길50(하학)</t>
    <phoneticPr fontId="1" type="noConversion"/>
  </si>
  <si>
    <t>4천원*975㎡*50%</t>
    <phoneticPr fontId="1" type="noConversion"/>
  </si>
  <si>
    <t>용궁면 용궁로127-6(읍부1리)</t>
    <phoneticPr fontId="1" type="noConversion"/>
  </si>
  <si>
    <t>윤종열</t>
    <phoneticPr fontId="1" type="noConversion"/>
  </si>
  <si>
    <t>에너지이용효율화 사업(다겹보온커튼)</t>
    <phoneticPr fontId="1" type="noConversion"/>
  </si>
  <si>
    <t>13천원*300㎡*50%</t>
    <phoneticPr fontId="1" type="noConversion"/>
  </si>
  <si>
    <t>호명면 종산길 203-25(종산)</t>
    <phoneticPr fontId="1" type="noConversion"/>
  </si>
  <si>
    <t>이혁희</t>
  </si>
  <si>
    <t>13천원*3000㎡*50%</t>
    <phoneticPr fontId="1" type="noConversion"/>
  </si>
  <si>
    <t>이선화</t>
  </si>
  <si>
    <t>13천원*1500㎡*50%</t>
    <phoneticPr fontId="1" type="noConversion"/>
  </si>
  <si>
    <t>풍양면 우망리 243-2(우망2)</t>
    <phoneticPr fontId="1" type="noConversion"/>
  </si>
  <si>
    <t>박경숙</t>
  </si>
  <si>
    <t>원예산업 육성지원사업(이동식저온저장고)</t>
  </si>
  <si>
    <t>6,000천원*1동*50%</t>
    <phoneticPr fontId="1" type="noConversion"/>
  </si>
  <si>
    <t>보문면 수양길 1(수계1)</t>
    <phoneticPr fontId="1" type="noConversion"/>
  </si>
  <si>
    <t>장박</t>
  </si>
  <si>
    <t>6,000천원*1동*50%</t>
  </si>
  <si>
    <t>보문면 신운길 162-8(오신)</t>
    <phoneticPr fontId="1" type="noConversion"/>
  </si>
  <si>
    <t>윤여철</t>
  </si>
  <si>
    <t>감천면 자봉길41(진평2)</t>
    <phoneticPr fontId="1" type="noConversion"/>
  </si>
  <si>
    <t>이득호</t>
    <phoneticPr fontId="1" type="noConversion"/>
  </si>
  <si>
    <t>용문면 맛질길153-11(제곡)</t>
    <phoneticPr fontId="1" type="noConversion"/>
  </si>
  <si>
    <t>권성하</t>
    <phoneticPr fontId="1" type="noConversion"/>
  </si>
  <si>
    <t>감천면 오향길20-13(천향1)</t>
    <phoneticPr fontId="1" type="noConversion"/>
  </si>
  <si>
    <t>김규선</t>
    <phoneticPr fontId="1" type="noConversion"/>
  </si>
  <si>
    <t>은풍면 송월길54(송월)</t>
    <phoneticPr fontId="1" type="noConversion"/>
  </si>
  <si>
    <t>김주현</t>
    <phoneticPr fontId="1" type="noConversion"/>
  </si>
  <si>
    <t>원예산업 육성지원사업(이동식저온저장고)</t>
    <phoneticPr fontId="1" type="noConversion"/>
  </si>
  <si>
    <t>2017년도 제8회 예천군 보조금심의위원회 대상자내역 별지 조서</t>
    <phoneticPr fontId="1" type="noConversion"/>
  </si>
  <si>
    <t>FTA대응 곡물건조기 지원(곡물건조기)</t>
    <phoneticPr fontId="1" type="noConversion"/>
  </si>
  <si>
    <t>FTA대응 곡물건조기 지원(종자소독기)</t>
    <phoneticPr fontId="1" type="noConversion"/>
  </si>
  <si>
    <t>3,000천원*2대*50%</t>
    <phoneticPr fontId="1" type="noConversion"/>
  </si>
  <si>
    <t>10,000천원*2대*50%</t>
    <phoneticPr fontId="1" type="noConversion"/>
  </si>
  <si>
    <t>풍양면 천운1리길 5(청운1리) 이선우</t>
    <phoneticPr fontId="1" type="noConversion"/>
  </si>
  <si>
    <t>소득작목육성 지원사업
(스프링클러)</t>
  </si>
  <si>
    <t>소득작목육성 지원사업
(PO필름)</t>
  </si>
  <si>
    <t>소득작목육성 지원사업
(버섯재배사 개보수)</t>
  </si>
  <si>
    <t>1,000원 *1000㎡*50%</t>
    <phoneticPr fontId="1" type="noConversion"/>
  </si>
  <si>
    <t xml:space="preserve">
4,000원 * 3375㎡ * 50%
</t>
    <phoneticPr fontId="1" type="noConversion"/>
  </si>
  <si>
    <t>풍양면 우망길91(우망1) 정영민</t>
    <phoneticPr fontId="1" type="noConversion"/>
  </si>
  <si>
    <t>20,000천원*1식(660㎡)*50%</t>
    <phoneticPr fontId="1" type="noConversion"/>
  </si>
  <si>
    <t>4,000원*2275㎡*50%</t>
    <phoneticPr fontId="1" type="noConversion"/>
  </si>
  <si>
    <t>5,000천원*1식*50%(점적관수시설)</t>
    <phoneticPr fontId="1" type="noConversion"/>
  </si>
  <si>
    <t>10,000천원*1식*50%(일손절감형 하우스파이프교체)</t>
    <phoneticPr fontId="1" type="noConversion"/>
  </si>
  <si>
    <t>2,300천원*1개소*50%(비가림시설)</t>
    <phoneticPr fontId="1" type="noConversion"/>
  </si>
  <si>
    <t>2.1천원*300평*50%(하우스비닐교체)</t>
    <phoneticPr fontId="1" type="noConversion"/>
  </si>
  <si>
    <t xml:space="preserve">
6,000천원*7동*50%(이동식저온저장고)</t>
    <phoneticPr fontId="1" type="noConversion"/>
  </si>
  <si>
    <t>원예산업육성지원 (점적관수시설)</t>
    <phoneticPr fontId="1" type="noConversion"/>
  </si>
  <si>
    <t>원예산업육성지원 (일손절감형 하우스 파이프 교체)</t>
    <phoneticPr fontId="1" type="noConversion"/>
  </si>
  <si>
    <t>원예산업육성지원 (비가림 시설)</t>
    <phoneticPr fontId="1" type="noConversion"/>
  </si>
  <si>
    <t>원예산업육성지원 (하우스비닐교체)</t>
    <phoneticPr fontId="1" type="noConversion"/>
  </si>
  <si>
    <t>원예산업육성지원 (이동식저온저장고)</t>
    <phoneticPr fontId="1" type="noConversion"/>
  </si>
  <si>
    <t xml:space="preserve">유천면 손기길 67  양근호 </t>
    <phoneticPr fontId="1" type="noConversion"/>
  </si>
  <si>
    <t>호명면 종산길 203-25(종산)  이혁희</t>
    <phoneticPr fontId="1" type="noConversion"/>
  </si>
  <si>
    <t>감천면 관현1길15(관현1) 윤병도</t>
    <phoneticPr fontId="1" type="noConversion"/>
  </si>
  <si>
    <t>감천면 덕율1길 24(덕율) 임상호</t>
    <phoneticPr fontId="1" type="noConversion"/>
  </si>
  <si>
    <t>감천면 도평길48(진평1리) 김홍년</t>
    <phoneticPr fontId="1" type="noConversion"/>
  </si>
  <si>
    <t>예천군 용문면 용문경천로 1015-18 황비홍</t>
    <phoneticPr fontId="1" type="noConversion"/>
  </si>
  <si>
    <t>건설교통과 소계</t>
    <phoneticPr fontId="1" type="noConversion"/>
  </si>
  <si>
    <t>건설교통과</t>
    <phoneticPr fontId="1" type="noConversion"/>
  </si>
  <si>
    <t>화물자동차 후방카메라 설치지원</t>
    <phoneticPr fontId="1" type="noConversion"/>
  </si>
  <si>
    <t>후방카메라 설치비 비원(50%지원)
300,000원 * 8대 * 50%</t>
    <phoneticPr fontId="1" type="noConversion"/>
  </si>
  <si>
    <t xml:space="preserve"> 소계</t>
    <phoneticPr fontId="1" type="noConversion"/>
  </si>
  <si>
    <t>예천읍 대심3길 23-7</t>
    <phoneticPr fontId="1" type="noConversion"/>
  </si>
  <si>
    <t>㈜새날 [이중기]</t>
    <phoneticPr fontId="1" type="noConversion"/>
  </si>
  <si>
    <t>300,000원 * 7대 * 50%</t>
    <phoneticPr fontId="1" type="noConversion"/>
  </si>
  <si>
    <t>개포면 방터길 26</t>
    <phoneticPr fontId="1" type="noConversion"/>
  </si>
  <si>
    <t>함교수</t>
    <phoneticPr fontId="1" type="noConversion"/>
  </si>
  <si>
    <t>300,000원 * 1대 * 50%</t>
    <phoneticPr fontId="1" type="noConversion"/>
  </si>
  <si>
    <t>산림축산과</t>
    <phoneticPr fontId="1" type="noConversion"/>
  </si>
  <si>
    <t>효자면 백석길 78-1 황보 성</t>
    <phoneticPr fontId="1" type="noConversion"/>
  </si>
  <si>
    <t>한우기생충 구제사업</t>
    <phoneticPr fontId="1" type="noConversion"/>
  </si>
  <si>
    <t>민간자본사업보조</t>
    <phoneticPr fontId="1" type="noConversion"/>
  </si>
  <si>
    <t>7,000원 * 15두 * 50%</t>
    <phoneticPr fontId="1" type="noConversion"/>
  </si>
  <si>
    <t>산림축산과 소계</t>
    <phoneticPr fontId="1" type="noConversion"/>
  </si>
  <si>
    <t>예천군 예천읍 봉덕로 26 정성희</t>
    <phoneticPr fontId="1" type="noConversion"/>
  </si>
  <si>
    <t>축산물 HACCP 컨설팅(유통단계) 지원</t>
    <phoneticPr fontId="1" type="noConversion"/>
  </si>
  <si>
    <t>8,000,000원 * 1개소 * 70%</t>
    <phoneticPr fontId="1" type="noConversion"/>
  </si>
  <si>
    <t>용궁면 대은길32(대은1) 윤용한 외 1명
(대상자 내역 별지)</t>
    <phoneticPr fontId="1" type="noConversion"/>
  </si>
  <si>
    <t>호명면 종산길 203-25(종산) 이혁희 외 2명
(대상자 내역 별지)</t>
    <phoneticPr fontId="1" type="noConversion"/>
  </si>
  <si>
    <t>풍양면 우망리 243-2(우망2) 박경숙 외 6명
(대상자 내역 별지)</t>
    <phoneticPr fontId="1" type="noConversion"/>
  </si>
  <si>
    <t>예천읍 고평길 90-7 송이흠 외 1명
(대상자 내역 별지)</t>
    <phoneticPr fontId="1" type="noConversion"/>
  </si>
  <si>
    <t>감천면 현내2길 55 조동섭 외 1명
(대상자 내역 별지)</t>
    <phoneticPr fontId="1" type="noConversion"/>
  </si>
  <si>
    <t>지보면 매창길 129 이경국 외 1명
(대상자 내역 별지)</t>
    <phoneticPr fontId="1" type="noConversion"/>
  </si>
  <si>
    <t>유천면 유용로37(가2) 오창진 외 1명
(대상자 내역 별지)</t>
    <phoneticPr fontId="1" type="noConversion"/>
  </si>
  <si>
    <t>적재량 4.5톤이상 화물자동차 및 개별화물자동차 사업자 (대상자 내역 별지)</t>
    <phoneticPr fontId="1" type="noConversion"/>
  </si>
  <si>
    <t>1차(해당부서)</t>
    <phoneticPr fontId="1" type="noConversion"/>
  </si>
  <si>
    <t>민속채소양채류 생산기반 확충지원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</si>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</sst>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6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/>
    <xf numFmtId="41" fontId="12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</cellStyleXfs>
  <cellXfs count="59"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1" fontId="7" fillId="2" borderId="10" xfId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1" fontId="7" fillId="0" borderId="5" xfId="1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0" xfId="0">
      <alignment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41" fontId="16" fillId="0" borderId="5" xfId="1" applyFont="1" applyBorder="1" applyAlignment="1">
      <alignment horizontal="right" vertical="center" wrapText="1"/>
    </xf>
    <xf numFmtId="0" fontId="13" fillId="0" borderId="0" xfId="0" applyFont="1">
      <alignment vertical="center"/>
    </xf>
    <xf numFmtId="0" fontId="15" fillId="3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41" fontId="6" fillId="2" borderId="10" xfId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right" vertical="center" wrapText="1"/>
    </xf>
    <xf numFmtId="41" fontId="6" fillId="0" borderId="5" xfId="1" applyFont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41" fontId="10" fillId="4" borderId="13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5">
    <cellStyle name="쉼표 [0]" xfId="1" builtinId="6"/>
    <cellStyle name="쉼표 [0] 2" xfId="3"/>
    <cellStyle name="쉼표 [0] 2 2" xfId="7"/>
    <cellStyle name="쉼표 [0] 2 3" xfId="14"/>
    <cellStyle name="쉼표 [0] 2 4" xfId="13"/>
    <cellStyle name="쉼표 [0] 2 5" xfId="5"/>
    <cellStyle name="쉼표 [0] 2 6" xfId="4"/>
    <cellStyle name="쉼표 [0] 3" xfId="9"/>
    <cellStyle name="쉼표 [0] 4" xfId="10"/>
    <cellStyle name="쉼표 [0] 5" xfId="12"/>
    <cellStyle name="표준" xfId="0" builtinId="0"/>
    <cellStyle name="표준 2" xfId="2"/>
    <cellStyle name="표준 2 2" xfId="6"/>
    <cellStyle name="표준 3" xfId="8"/>
    <cellStyle name="표준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7"/>
  <sheetViews>
    <sheetView tabSelected="1" view="pageBreakPreview" zoomScale="85" zoomScaleNormal="71" zoomScaleSheetLayoutView="85" workbookViewId="0">
      <pane ySplit="1" topLeftCell="A2" activePane="bottomLeft" state="frozen"/>
      <selection pane="bottomLeft" activeCell="I8" sqref="I8"/>
    </sheetView>
  </sheetViews>
  <sheetFormatPr defaultRowHeight="16.5" x14ac:dyDescent="0.3"/>
  <cols>
    <col min="1" max="1" width="17.25" customWidth="1"/>
    <col min="2" max="2" width="54.375" bestFit="1" customWidth="1"/>
    <col min="3" max="3" width="47.5" customWidth="1"/>
    <col min="4" max="4" width="32.125" hidden="1" customWidth="1"/>
    <col min="5" max="5" width="45.5" customWidth="1"/>
    <col min="6" max="6" width="20.625" hidden="1" customWidth="1"/>
    <col min="7" max="9" width="20.625" customWidth="1"/>
    <col min="10" max="10" width="20" customWidth="1"/>
    <col min="11" max="12" width="19.125" customWidth="1"/>
  </cols>
  <sheetData>
    <row r="1" spans="1:12" ht="77.25" customHeight="1" x14ac:dyDescent="0.3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52.5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50" t="s">
        <v>10</v>
      </c>
      <c r="L2" s="50"/>
    </row>
    <row r="3" spans="1:12" ht="60.75" customHeight="1" thickBot="1" x14ac:dyDescent="0.35">
      <c r="A3" s="1" t="s">
        <v>0</v>
      </c>
      <c r="B3" s="2" t="s">
        <v>7</v>
      </c>
      <c r="C3" s="2" t="s">
        <v>8</v>
      </c>
      <c r="D3" s="2" t="s">
        <v>11</v>
      </c>
      <c r="E3" s="2" t="s">
        <v>9</v>
      </c>
      <c r="F3" s="3" t="s">
        <v>15</v>
      </c>
      <c r="G3" s="2" t="s">
        <v>1</v>
      </c>
      <c r="H3" s="2" t="s">
        <v>2</v>
      </c>
      <c r="I3" s="2" t="s">
        <v>3</v>
      </c>
      <c r="J3" s="2" t="s">
        <v>155</v>
      </c>
      <c r="K3" s="2" t="s">
        <v>6</v>
      </c>
      <c r="L3" s="4" t="s">
        <v>5</v>
      </c>
    </row>
    <row r="4" spans="1:12" s="22" customFormat="1" ht="60.75" customHeight="1" thickTop="1" x14ac:dyDescent="0.3">
      <c r="A4" s="45"/>
      <c r="B4" s="46" t="s">
        <v>157</v>
      </c>
      <c r="C4" s="47">
        <f>SUBTOTAL(103,C5:C26)</f>
        <v>19</v>
      </c>
      <c r="D4" s="47"/>
      <c r="E4" s="47"/>
      <c r="F4" s="48"/>
      <c r="G4" s="49">
        <f>SUBTOTAL(9,G5:G26)</f>
        <v>331376</v>
      </c>
      <c r="H4" s="49">
        <f t="shared" ref="H4:L4" si="0">SUBTOTAL(9,H5:H26)</f>
        <v>119938</v>
      </c>
      <c r="I4" s="49">
        <f t="shared" si="0"/>
        <v>113838</v>
      </c>
      <c r="J4" s="49">
        <f t="shared" si="0"/>
        <v>119938</v>
      </c>
      <c r="K4" s="49">
        <f t="shared" si="0"/>
        <v>119938</v>
      </c>
      <c r="L4" s="49">
        <f t="shared" si="0"/>
        <v>119938</v>
      </c>
    </row>
    <row r="5" spans="1:12" ht="75" customHeight="1" x14ac:dyDescent="0.3">
      <c r="A5" s="52" t="s">
        <v>19</v>
      </c>
      <c r="B5" s="53"/>
      <c r="C5" s="12">
        <f>SUBTOTAL(103,C6:C21)</f>
        <v>16</v>
      </c>
      <c r="D5" s="12"/>
      <c r="E5" s="12"/>
      <c r="F5" s="40">
        <f>SUBTOTAL(9,F6:F97)</f>
        <v>4518500</v>
      </c>
      <c r="G5" s="40">
        <f>SUBTOTAL(9,G6:G21)</f>
        <v>320870</v>
      </c>
      <c r="H5" s="40">
        <f t="shared" ref="H5:L5" si="1">SUBTOTAL(9,H6:H21)</f>
        <v>111885</v>
      </c>
      <c r="I5" s="40">
        <f t="shared" si="1"/>
        <v>108985</v>
      </c>
      <c r="J5" s="40">
        <f t="shared" si="1"/>
        <v>111885</v>
      </c>
      <c r="K5" s="40">
        <f t="shared" si="1"/>
        <v>111885</v>
      </c>
      <c r="L5" s="40">
        <f t="shared" si="1"/>
        <v>111885</v>
      </c>
    </row>
    <row r="6" spans="1:12" s="22" customFormat="1" ht="75" customHeight="1" x14ac:dyDescent="0.3">
      <c r="A6" s="23" t="s">
        <v>16</v>
      </c>
      <c r="B6" s="26" t="s">
        <v>150</v>
      </c>
      <c r="C6" s="24" t="s">
        <v>98</v>
      </c>
      <c r="D6" s="24" t="s">
        <v>20</v>
      </c>
      <c r="E6" s="41" t="s">
        <v>101</v>
      </c>
      <c r="F6" s="42">
        <v>110000</v>
      </c>
      <c r="G6" s="42">
        <v>20000</v>
      </c>
      <c r="H6" s="42">
        <v>10000</v>
      </c>
      <c r="I6" s="42">
        <v>10000</v>
      </c>
      <c r="J6" s="42">
        <v>10000</v>
      </c>
      <c r="K6" s="42">
        <f>J6</f>
        <v>10000</v>
      </c>
      <c r="L6" s="42">
        <f>K6</f>
        <v>10000</v>
      </c>
    </row>
    <row r="7" spans="1:12" s="22" customFormat="1" ht="75" customHeight="1" x14ac:dyDescent="0.3">
      <c r="A7" s="23" t="s">
        <v>16</v>
      </c>
      <c r="B7" s="26" t="s">
        <v>151</v>
      </c>
      <c r="C7" s="24" t="s">
        <v>99</v>
      </c>
      <c r="D7" s="24" t="s">
        <v>20</v>
      </c>
      <c r="E7" s="41" t="s">
        <v>100</v>
      </c>
      <c r="F7" s="42">
        <v>12000</v>
      </c>
      <c r="G7" s="42">
        <v>6000</v>
      </c>
      <c r="H7" s="42">
        <v>3000</v>
      </c>
      <c r="I7" s="42">
        <v>3000</v>
      </c>
      <c r="J7" s="42">
        <v>3000</v>
      </c>
      <c r="K7" s="42">
        <f t="shared" ref="K7:L21" si="2">J7</f>
        <v>3000</v>
      </c>
      <c r="L7" s="42">
        <f t="shared" si="2"/>
        <v>3000</v>
      </c>
    </row>
    <row r="8" spans="1:12" s="22" customFormat="1" ht="75" customHeight="1" x14ac:dyDescent="0.3">
      <c r="A8" s="16" t="s">
        <v>34</v>
      </c>
      <c r="B8" s="18" t="s">
        <v>126</v>
      </c>
      <c r="C8" s="19" t="s">
        <v>35</v>
      </c>
      <c r="D8" s="15" t="s">
        <v>36</v>
      </c>
      <c r="E8" s="15" t="s">
        <v>37</v>
      </c>
      <c r="F8" s="43">
        <v>40000</v>
      </c>
      <c r="G8" s="43">
        <v>5100</v>
      </c>
      <c r="H8" s="43">
        <v>4000</v>
      </c>
      <c r="I8" s="43">
        <v>1100</v>
      </c>
      <c r="J8" s="43">
        <v>4000</v>
      </c>
      <c r="K8" s="42">
        <f t="shared" si="2"/>
        <v>4000</v>
      </c>
      <c r="L8" s="42">
        <f t="shared" si="2"/>
        <v>4000</v>
      </c>
    </row>
    <row r="9" spans="1:12" s="22" customFormat="1" ht="75" customHeight="1" x14ac:dyDescent="0.3">
      <c r="A9" s="23" t="s">
        <v>38</v>
      </c>
      <c r="B9" s="19" t="s">
        <v>39</v>
      </c>
      <c r="C9" s="26" t="s">
        <v>40</v>
      </c>
      <c r="D9" s="15" t="s">
        <v>41</v>
      </c>
      <c r="E9" s="27" t="s">
        <v>42</v>
      </c>
      <c r="F9" s="43">
        <v>180000</v>
      </c>
      <c r="G9" s="43">
        <v>120000</v>
      </c>
      <c r="H9" s="43">
        <v>10000</v>
      </c>
      <c r="I9" s="43">
        <v>10000</v>
      </c>
      <c r="J9" s="43">
        <v>10000</v>
      </c>
      <c r="K9" s="42">
        <f t="shared" si="2"/>
        <v>10000</v>
      </c>
      <c r="L9" s="42">
        <f t="shared" si="2"/>
        <v>10000</v>
      </c>
    </row>
    <row r="10" spans="1:12" s="22" customFormat="1" ht="75" customHeight="1" x14ac:dyDescent="0.3">
      <c r="A10" s="23" t="s">
        <v>38</v>
      </c>
      <c r="B10" s="28" t="s">
        <v>152</v>
      </c>
      <c r="C10" s="29" t="s">
        <v>43</v>
      </c>
      <c r="D10" s="27" t="s">
        <v>44</v>
      </c>
      <c r="E10" s="27" t="s">
        <v>45</v>
      </c>
      <c r="F10" s="43">
        <v>24000</v>
      </c>
      <c r="G10" s="43">
        <v>3200</v>
      </c>
      <c r="H10" s="43">
        <v>1600</v>
      </c>
      <c r="I10" s="43">
        <v>1600</v>
      </c>
      <c r="J10" s="43">
        <v>1600</v>
      </c>
      <c r="K10" s="42">
        <f t="shared" si="2"/>
        <v>1600</v>
      </c>
      <c r="L10" s="42">
        <f t="shared" si="2"/>
        <v>1600</v>
      </c>
    </row>
    <row r="11" spans="1:12" s="22" customFormat="1" ht="75" customHeight="1" x14ac:dyDescent="0.3">
      <c r="A11" s="23" t="s">
        <v>38</v>
      </c>
      <c r="B11" s="37" t="s">
        <v>102</v>
      </c>
      <c r="C11" s="29" t="s">
        <v>103</v>
      </c>
      <c r="D11" s="27" t="s">
        <v>44</v>
      </c>
      <c r="E11" s="27" t="s">
        <v>106</v>
      </c>
      <c r="F11" s="43">
        <v>1050000</v>
      </c>
      <c r="G11" s="43">
        <v>1000</v>
      </c>
      <c r="H11" s="43">
        <v>500</v>
      </c>
      <c r="I11" s="43">
        <v>500</v>
      </c>
      <c r="J11" s="43">
        <v>500</v>
      </c>
      <c r="K11" s="42">
        <f t="shared" si="2"/>
        <v>500</v>
      </c>
      <c r="L11" s="42">
        <f t="shared" si="2"/>
        <v>500</v>
      </c>
    </row>
    <row r="12" spans="1:12" s="22" customFormat="1" ht="75" customHeight="1" x14ac:dyDescent="0.3">
      <c r="A12" s="23" t="s">
        <v>38</v>
      </c>
      <c r="B12" s="29" t="s">
        <v>153</v>
      </c>
      <c r="C12" s="34" t="s">
        <v>104</v>
      </c>
      <c r="D12" s="35" t="s">
        <v>44</v>
      </c>
      <c r="E12" s="15" t="s">
        <v>107</v>
      </c>
      <c r="F12" s="43">
        <v>1050000</v>
      </c>
      <c r="G12" s="43">
        <v>13500</v>
      </c>
      <c r="H12" s="43">
        <v>6750</v>
      </c>
      <c r="I12" s="43">
        <v>6750</v>
      </c>
      <c r="J12" s="43">
        <v>6750</v>
      </c>
      <c r="K12" s="42">
        <f t="shared" si="2"/>
        <v>6750</v>
      </c>
      <c r="L12" s="42">
        <f t="shared" si="2"/>
        <v>6750</v>
      </c>
    </row>
    <row r="13" spans="1:12" s="22" customFormat="1" ht="75" customHeight="1" x14ac:dyDescent="0.3">
      <c r="A13" s="23" t="s">
        <v>38</v>
      </c>
      <c r="B13" s="29" t="s">
        <v>108</v>
      </c>
      <c r="C13" s="34" t="s">
        <v>105</v>
      </c>
      <c r="D13" s="35" t="s">
        <v>44</v>
      </c>
      <c r="E13" s="15" t="s">
        <v>109</v>
      </c>
      <c r="F13" s="43">
        <v>1050000</v>
      </c>
      <c r="G13" s="43">
        <f>H13+I13</f>
        <v>20000</v>
      </c>
      <c r="H13" s="43">
        <v>10000</v>
      </c>
      <c r="I13" s="43">
        <v>10000</v>
      </c>
      <c r="J13" s="43">
        <v>10000</v>
      </c>
      <c r="K13" s="42">
        <f t="shared" si="2"/>
        <v>10000</v>
      </c>
      <c r="L13" s="42">
        <f t="shared" si="2"/>
        <v>10000</v>
      </c>
    </row>
    <row r="14" spans="1:12" s="22" customFormat="1" ht="75" customHeight="1" x14ac:dyDescent="0.3">
      <c r="A14" s="33" t="s">
        <v>16</v>
      </c>
      <c r="B14" s="29" t="s">
        <v>147</v>
      </c>
      <c r="C14" s="19" t="s">
        <v>52</v>
      </c>
      <c r="D14" s="35" t="s">
        <v>44</v>
      </c>
      <c r="E14" s="15" t="s">
        <v>110</v>
      </c>
      <c r="F14" s="43">
        <v>235500</v>
      </c>
      <c r="G14" s="43">
        <v>9100</v>
      </c>
      <c r="H14" s="43">
        <v>4550</v>
      </c>
      <c r="I14" s="43">
        <v>4550</v>
      </c>
      <c r="J14" s="43">
        <v>4550</v>
      </c>
      <c r="K14" s="42">
        <f t="shared" si="2"/>
        <v>4550</v>
      </c>
      <c r="L14" s="42">
        <f t="shared" si="2"/>
        <v>4550</v>
      </c>
    </row>
    <row r="15" spans="1:12" s="22" customFormat="1" ht="75" customHeight="1" x14ac:dyDescent="0.3">
      <c r="A15" s="33" t="s">
        <v>16</v>
      </c>
      <c r="B15" s="29" t="s">
        <v>125</v>
      </c>
      <c r="C15" s="19" t="s">
        <v>53</v>
      </c>
      <c r="D15" s="35" t="s">
        <v>44</v>
      </c>
      <c r="E15" s="15" t="s">
        <v>54</v>
      </c>
      <c r="F15" s="43">
        <v>226500</v>
      </c>
      <c r="G15" s="43">
        <v>640</v>
      </c>
      <c r="H15" s="43">
        <v>320</v>
      </c>
      <c r="I15" s="43">
        <v>320</v>
      </c>
      <c r="J15" s="43">
        <v>320</v>
      </c>
      <c r="K15" s="42">
        <f t="shared" si="2"/>
        <v>320</v>
      </c>
      <c r="L15" s="42">
        <f t="shared" si="2"/>
        <v>320</v>
      </c>
    </row>
    <row r="16" spans="1:12" s="22" customFormat="1" ht="75" customHeight="1" x14ac:dyDescent="0.3">
      <c r="A16" s="33" t="s">
        <v>38</v>
      </c>
      <c r="B16" s="29" t="s">
        <v>148</v>
      </c>
      <c r="C16" s="34" t="s">
        <v>55</v>
      </c>
      <c r="D16" s="35" t="s">
        <v>44</v>
      </c>
      <c r="E16" s="15" t="s">
        <v>56</v>
      </c>
      <c r="F16" s="43">
        <v>200500</v>
      </c>
      <c r="G16" s="43">
        <v>62400</v>
      </c>
      <c r="H16" s="43">
        <v>31200</v>
      </c>
      <c r="I16" s="43">
        <v>31200</v>
      </c>
      <c r="J16" s="43">
        <v>31200</v>
      </c>
      <c r="K16" s="42">
        <f t="shared" si="2"/>
        <v>31200</v>
      </c>
      <c r="L16" s="42">
        <f t="shared" si="2"/>
        <v>31200</v>
      </c>
    </row>
    <row r="17" spans="1:12" s="22" customFormat="1" ht="75" customHeight="1" x14ac:dyDescent="0.3">
      <c r="A17" s="33" t="s">
        <v>38</v>
      </c>
      <c r="B17" s="29" t="s">
        <v>121</v>
      </c>
      <c r="C17" s="34" t="s">
        <v>116</v>
      </c>
      <c r="D17" s="35" t="s">
        <v>44</v>
      </c>
      <c r="E17" s="15" t="s">
        <v>111</v>
      </c>
      <c r="F17" s="43">
        <v>68000</v>
      </c>
      <c r="G17" s="43">
        <v>5000</v>
      </c>
      <c r="H17" s="43">
        <v>2500</v>
      </c>
      <c r="I17" s="43">
        <v>2500</v>
      </c>
      <c r="J17" s="43">
        <v>2500</v>
      </c>
      <c r="K17" s="42">
        <f t="shared" si="2"/>
        <v>2500</v>
      </c>
      <c r="L17" s="42">
        <f t="shared" si="2"/>
        <v>2500</v>
      </c>
    </row>
    <row r="18" spans="1:12" s="22" customFormat="1" ht="75" customHeight="1" x14ac:dyDescent="0.3">
      <c r="A18" s="33" t="s">
        <v>38</v>
      </c>
      <c r="B18" s="29" t="s">
        <v>122</v>
      </c>
      <c r="C18" s="34" t="s">
        <v>117</v>
      </c>
      <c r="D18" s="35" t="s">
        <v>44</v>
      </c>
      <c r="E18" s="15" t="s">
        <v>112</v>
      </c>
      <c r="F18" s="43">
        <v>68000</v>
      </c>
      <c r="G18" s="43">
        <v>10000</v>
      </c>
      <c r="H18" s="43">
        <v>5000</v>
      </c>
      <c r="I18" s="43">
        <v>5000</v>
      </c>
      <c r="J18" s="43">
        <v>5000</v>
      </c>
      <c r="K18" s="42">
        <f t="shared" si="2"/>
        <v>5000</v>
      </c>
      <c r="L18" s="42">
        <f t="shared" si="2"/>
        <v>5000</v>
      </c>
    </row>
    <row r="19" spans="1:12" s="22" customFormat="1" ht="75" customHeight="1" x14ac:dyDescent="0.3">
      <c r="A19" s="33" t="s">
        <v>38</v>
      </c>
      <c r="B19" s="29" t="s">
        <v>123</v>
      </c>
      <c r="C19" s="34" t="s">
        <v>118</v>
      </c>
      <c r="D19" s="35" t="s">
        <v>44</v>
      </c>
      <c r="E19" s="15" t="s">
        <v>113</v>
      </c>
      <c r="F19" s="43">
        <v>68000</v>
      </c>
      <c r="G19" s="43">
        <v>2300</v>
      </c>
      <c r="H19" s="43">
        <v>1150</v>
      </c>
      <c r="I19" s="43">
        <v>1150</v>
      </c>
      <c r="J19" s="43">
        <v>1150</v>
      </c>
      <c r="K19" s="42">
        <f t="shared" si="2"/>
        <v>1150</v>
      </c>
      <c r="L19" s="42">
        <f t="shared" si="2"/>
        <v>1150</v>
      </c>
    </row>
    <row r="20" spans="1:12" s="22" customFormat="1" ht="75" customHeight="1" x14ac:dyDescent="0.3">
      <c r="A20" s="33" t="s">
        <v>38</v>
      </c>
      <c r="B20" s="29" t="s">
        <v>124</v>
      </c>
      <c r="C20" s="34" t="s">
        <v>119</v>
      </c>
      <c r="D20" s="35" t="s">
        <v>44</v>
      </c>
      <c r="E20" s="15" t="s">
        <v>114</v>
      </c>
      <c r="F20" s="43">
        <v>68000</v>
      </c>
      <c r="G20" s="43">
        <v>630</v>
      </c>
      <c r="H20" s="43">
        <v>315</v>
      </c>
      <c r="I20" s="43">
        <v>315</v>
      </c>
      <c r="J20" s="43">
        <v>315</v>
      </c>
      <c r="K20" s="42">
        <f t="shared" si="2"/>
        <v>315</v>
      </c>
      <c r="L20" s="42">
        <f t="shared" si="2"/>
        <v>315</v>
      </c>
    </row>
    <row r="21" spans="1:12" s="22" customFormat="1" ht="75" customHeight="1" x14ac:dyDescent="0.3">
      <c r="A21" s="33" t="s">
        <v>38</v>
      </c>
      <c r="B21" s="36" t="s">
        <v>149</v>
      </c>
      <c r="C21" s="34" t="s">
        <v>120</v>
      </c>
      <c r="D21" s="35" t="s">
        <v>44</v>
      </c>
      <c r="E21" s="15" t="s">
        <v>115</v>
      </c>
      <c r="F21" s="43">
        <v>68000</v>
      </c>
      <c r="G21" s="43">
        <v>42000</v>
      </c>
      <c r="H21" s="43">
        <v>21000</v>
      </c>
      <c r="I21" s="43">
        <v>21000</v>
      </c>
      <c r="J21" s="43">
        <v>21000</v>
      </c>
      <c r="K21" s="42">
        <f t="shared" si="2"/>
        <v>21000</v>
      </c>
      <c r="L21" s="42">
        <f t="shared" si="2"/>
        <v>21000</v>
      </c>
    </row>
    <row r="22" spans="1:12" s="22" customFormat="1" ht="75" customHeight="1" x14ac:dyDescent="0.3">
      <c r="A22" s="52" t="s">
        <v>143</v>
      </c>
      <c r="B22" s="53"/>
      <c r="C22" s="12">
        <f>SUBTOTAL(103,C23:C24)</f>
        <v>2</v>
      </c>
      <c r="D22" s="12"/>
      <c r="E22" s="12"/>
      <c r="F22" s="40">
        <f>SUBTOTAL(9,F23:F24)</f>
        <v>0</v>
      </c>
      <c r="G22" s="40">
        <f t="shared" ref="G22:L22" si="3">SUBTOTAL(9,G23:G24)</f>
        <v>8106</v>
      </c>
      <c r="H22" s="40">
        <f t="shared" si="3"/>
        <v>5653</v>
      </c>
      <c r="I22" s="40">
        <f t="shared" si="3"/>
        <v>2453</v>
      </c>
      <c r="J22" s="40">
        <f t="shared" si="3"/>
        <v>5653</v>
      </c>
      <c r="K22" s="40">
        <f t="shared" si="3"/>
        <v>5653</v>
      </c>
      <c r="L22" s="40">
        <f t="shared" si="3"/>
        <v>5653</v>
      </c>
    </row>
    <row r="23" spans="1:12" s="22" customFormat="1" ht="75" customHeight="1" x14ac:dyDescent="0.3">
      <c r="A23" s="16" t="s">
        <v>138</v>
      </c>
      <c r="B23" s="18" t="s">
        <v>144</v>
      </c>
      <c r="C23" s="19" t="s">
        <v>145</v>
      </c>
      <c r="D23" s="15" t="s">
        <v>141</v>
      </c>
      <c r="E23" s="19" t="s">
        <v>146</v>
      </c>
      <c r="F23" s="43">
        <v>0</v>
      </c>
      <c r="G23" s="43">
        <v>8000</v>
      </c>
      <c r="H23" s="43">
        <v>5600</v>
      </c>
      <c r="I23" s="43">
        <v>2400</v>
      </c>
      <c r="J23" s="43">
        <v>5600</v>
      </c>
      <c r="K23" s="43">
        <f>J23</f>
        <v>5600</v>
      </c>
      <c r="L23" s="43">
        <f>K23</f>
        <v>5600</v>
      </c>
    </row>
    <row r="24" spans="1:12" s="22" customFormat="1" ht="75" customHeight="1" x14ac:dyDescent="0.3">
      <c r="A24" s="16" t="s">
        <v>138</v>
      </c>
      <c r="B24" s="18" t="s">
        <v>139</v>
      </c>
      <c r="C24" s="19" t="s">
        <v>140</v>
      </c>
      <c r="D24" s="15" t="s">
        <v>141</v>
      </c>
      <c r="E24" s="19" t="s">
        <v>142</v>
      </c>
      <c r="F24" s="43">
        <v>0</v>
      </c>
      <c r="G24" s="43">
        <v>106</v>
      </c>
      <c r="H24" s="43">
        <v>53</v>
      </c>
      <c r="I24" s="43">
        <v>53</v>
      </c>
      <c r="J24" s="43">
        <v>53</v>
      </c>
      <c r="K24" s="43">
        <f>J24</f>
        <v>53</v>
      </c>
      <c r="L24" s="43">
        <f>K24</f>
        <v>53</v>
      </c>
    </row>
    <row r="25" spans="1:12" s="22" customFormat="1" ht="75" customHeight="1" x14ac:dyDescent="0.3">
      <c r="A25" s="52" t="s">
        <v>127</v>
      </c>
      <c r="B25" s="53"/>
      <c r="C25" s="12">
        <f>SUBTOTAL(103,C26)</f>
        <v>1</v>
      </c>
      <c r="D25" s="12"/>
      <c r="E25" s="12"/>
      <c r="F25" s="40">
        <f>SUBTOTAL(9,F26:F39)</f>
        <v>0</v>
      </c>
      <c r="G25" s="40">
        <f>SUBTOTAL(9,G26)</f>
        <v>2400</v>
      </c>
      <c r="H25" s="40">
        <f t="shared" ref="H25:L25" si="4">SUBTOTAL(9,H26)</f>
        <v>2400</v>
      </c>
      <c r="I25" s="40">
        <f t="shared" si="4"/>
        <v>2400</v>
      </c>
      <c r="J25" s="40">
        <f t="shared" si="4"/>
        <v>2400</v>
      </c>
      <c r="K25" s="40">
        <f t="shared" si="4"/>
        <v>2400</v>
      </c>
      <c r="L25" s="40">
        <f t="shared" si="4"/>
        <v>2400</v>
      </c>
    </row>
    <row r="26" spans="1:12" s="22" customFormat="1" ht="75" customHeight="1" x14ac:dyDescent="0.3">
      <c r="A26" s="16" t="s">
        <v>128</v>
      </c>
      <c r="B26" s="18" t="s">
        <v>154</v>
      </c>
      <c r="C26" s="19" t="s">
        <v>129</v>
      </c>
      <c r="D26" s="19" t="s">
        <v>20</v>
      </c>
      <c r="E26" s="19" t="s">
        <v>130</v>
      </c>
      <c r="F26" s="43"/>
      <c r="G26" s="43">
        <v>2400</v>
      </c>
      <c r="H26" s="43">
        <v>2400</v>
      </c>
      <c r="I26" s="43">
        <v>2400</v>
      </c>
      <c r="J26" s="43">
        <v>2400</v>
      </c>
      <c r="K26" s="43">
        <v>2400</v>
      </c>
      <c r="L26" s="43">
        <v>2400</v>
      </c>
    </row>
    <row r="27" spans="1:12" ht="50.1" customHeight="1" x14ac:dyDescent="0.3"/>
  </sheetData>
  <mergeCells count="5">
    <mergeCell ref="K2:L2"/>
    <mergeCell ref="A1:L1"/>
    <mergeCell ref="A5:B5"/>
    <mergeCell ref="A25:B25"/>
    <mergeCell ref="A22:B22"/>
  </mergeCells>
  <phoneticPr fontId="1" type="noConversion"/>
  <pageMargins left="0" right="0" top="0.74803149606299213" bottom="0.74803149606299213" header="0.31496062992125984" footer="0.31496062992125984"/>
  <pageSetup paperSize="8" scale="68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8"/>
  <sheetViews>
    <sheetView view="pageBreakPreview" topLeftCell="C1" zoomScale="70" zoomScaleNormal="85" zoomScaleSheetLayoutView="70" workbookViewId="0">
      <pane ySplit="1" topLeftCell="A16" activePane="bottomLeft" state="frozen"/>
      <selection pane="bottomLeft" activeCell="E17" sqref="E17"/>
    </sheetView>
  </sheetViews>
  <sheetFormatPr defaultRowHeight="16.5" x14ac:dyDescent="0.3"/>
  <cols>
    <col min="1" max="1" width="20.875" style="17" customWidth="1"/>
    <col min="2" max="2" width="38.5" style="17" customWidth="1"/>
    <col min="3" max="3" width="25.125" style="17" customWidth="1"/>
    <col min="4" max="4" width="47" style="17" customWidth="1"/>
    <col min="5" max="5" width="32.125" style="17" customWidth="1"/>
    <col min="6" max="6" width="39.625" style="17" customWidth="1"/>
    <col min="7" max="13" width="20.625" style="17" customWidth="1"/>
    <col min="14" max="16384" width="9" style="17"/>
  </cols>
  <sheetData>
    <row r="1" spans="1:13" ht="77.25" customHeight="1" x14ac:dyDescent="0.3">
      <c r="A1" s="51" t="s">
        <v>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36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0" t="s">
        <v>10</v>
      </c>
      <c r="M2" s="50"/>
    </row>
    <row r="3" spans="1:13" ht="36" customHeight="1" x14ac:dyDescent="0.3">
      <c r="A3" s="54" t="s">
        <v>0</v>
      </c>
      <c r="B3" s="56" t="s">
        <v>7</v>
      </c>
      <c r="C3" s="56"/>
      <c r="D3" s="54" t="s">
        <v>8</v>
      </c>
      <c r="E3" s="54" t="s">
        <v>11</v>
      </c>
      <c r="F3" s="54" t="s">
        <v>9</v>
      </c>
      <c r="G3" s="57" t="s">
        <v>15</v>
      </c>
      <c r="H3" s="54" t="s">
        <v>1</v>
      </c>
      <c r="I3" s="54" t="s">
        <v>2</v>
      </c>
      <c r="J3" s="54" t="s">
        <v>3</v>
      </c>
      <c r="K3" s="54" t="s">
        <v>4</v>
      </c>
      <c r="L3" s="54" t="s">
        <v>6</v>
      </c>
      <c r="M3" s="54" t="s">
        <v>5</v>
      </c>
    </row>
    <row r="4" spans="1:13" ht="36" customHeight="1" x14ac:dyDescent="0.3">
      <c r="A4" s="55"/>
      <c r="B4" s="21" t="s">
        <v>13</v>
      </c>
      <c r="C4" s="21" t="s">
        <v>14</v>
      </c>
      <c r="D4" s="55"/>
      <c r="E4" s="55"/>
      <c r="F4" s="55"/>
      <c r="G4" s="58"/>
      <c r="H4" s="55"/>
      <c r="I4" s="55"/>
      <c r="J4" s="55"/>
      <c r="K4" s="55"/>
      <c r="L4" s="55"/>
      <c r="M4" s="55"/>
    </row>
    <row r="5" spans="1:13" ht="36" customHeight="1" x14ac:dyDescent="0.3">
      <c r="A5" s="7" t="s">
        <v>12</v>
      </c>
      <c r="B5" s="8"/>
      <c r="C5" s="7"/>
      <c r="D5" s="9"/>
      <c r="E5" s="9"/>
      <c r="F5" s="10"/>
      <c r="G5" s="11">
        <f>SUBTOTAL(9,G6:G9)</f>
        <v>0</v>
      </c>
      <c r="H5" s="11">
        <f>SUBTOTAL(9,H6:H25)</f>
        <v>156200</v>
      </c>
      <c r="I5" s="11">
        <f t="shared" ref="I5:M5" si="0">SUBTOTAL(9,I6:I25)</f>
        <v>78100</v>
      </c>
      <c r="J5" s="11">
        <f t="shared" si="0"/>
        <v>78100</v>
      </c>
      <c r="K5" s="11">
        <f t="shared" si="0"/>
        <v>78100</v>
      </c>
      <c r="L5" s="11">
        <f t="shared" si="0"/>
        <v>78100</v>
      </c>
      <c r="M5" s="11">
        <f t="shared" si="0"/>
        <v>78100</v>
      </c>
    </row>
    <row r="6" spans="1:13" ht="50.1" customHeight="1" x14ac:dyDescent="0.3">
      <c r="A6" s="38" t="s">
        <v>18</v>
      </c>
      <c r="B6" s="19" t="s">
        <v>21</v>
      </c>
      <c r="C6" s="15" t="s">
        <v>22</v>
      </c>
      <c r="D6" s="44" t="s">
        <v>23</v>
      </c>
      <c r="E6" s="19" t="s">
        <v>17</v>
      </c>
      <c r="F6" s="19" t="s">
        <v>31</v>
      </c>
      <c r="G6" s="20"/>
      <c r="H6" s="20">
        <v>10000</v>
      </c>
      <c r="I6" s="20">
        <v>5000</v>
      </c>
      <c r="J6" s="20">
        <v>5000</v>
      </c>
      <c r="K6" s="20">
        <v>5000</v>
      </c>
      <c r="L6" s="20">
        <f>K6</f>
        <v>5000</v>
      </c>
      <c r="M6" s="20">
        <f>K6</f>
        <v>5000</v>
      </c>
    </row>
    <row r="7" spans="1:13" ht="50.1" customHeight="1" x14ac:dyDescent="0.3">
      <c r="A7" s="38" t="s">
        <v>18</v>
      </c>
      <c r="B7" s="19" t="s">
        <v>25</v>
      </c>
      <c r="C7" s="15" t="s">
        <v>26</v>
      </c>
      <c r="D7" s="44" t="s">
        <v>23</v>
      </c>
      <c r="E7" s="19" t="s">
        <v>17</v>
      </c>
      <c r="F7" s="19" t="s">
        <v>31</v>
      </c>
      <c r="G7" s="20"/>
      <c r="H7" s="20">
        <v>10000</v>
      </c>
      <c r="I7" s="20">
        <v>5000</v>
      </c>
      <c r="J7" s="20">
        <v>5000</v>
      </c>
      <c r="K7" s="20">
        <v>5000</v>
      </c>
      <c r="L7" s="20">
        <f t="shared" ref="L7:L25" si="1">K7</f>
        <v>5000</v>
      </c>
      <c r="M7" s="20">
        <f t="shared" ref="M7:M25" si="2">K7</f>
        <v>5000</v>
      </c>
    </row>
    <row r="8" spans="1:13" ht="50.1" customHeight="1" x14ac:dyDescent="0.3">
      <c r="A8" s="38" t="s">
        <v>18</v>
      </c>
      <c r="B8" s="19" t="s">
        <v>27</v>
      </c>
      <c r="C8" s="15" t="s">
        <v>28</v>
      </c>
      <c r="D8" s="44" t="s">
        <v>24</v>
      </c>
      <c r="E8" s="19" t="s">
        <v>17</v>
      </c>
      <c r="F8" s="19" t="s">
        <v>32</v>
      </c>
      <c r="G8" s="20"/>
      <c r="H8" s="20">
        <v>3000</v>
      </c>
      <c r="I8" s="20">
        <v>1500</v>
      </c>
      <c r="J8" s="20">
        <v>1500</v>
      </c>
      <c r="K8" s="20">
        <v>1500</v>
      </c>
      <c r="L8" s="20">
        <f t="shared" si="1"/>
        <v>1500</v>
      </c>
      <c r="M8" s="20">
        <f t="shared" si="2"/>
        <v>1500</v>
      </c>
    </row>
    <row r="9" spans="1:13" ht="50.1" customHeight="1" x14ac:dyDescent="0.3">
      <c r="A9" s="38" t="s">
        <v>18</v>
      </c>
      <c r="B9" s="19" t="s">
        <v>29</v>
      </c>
      <c r="C9" s="15" t="s">
        <v>30</v>
      </c>
      <c r="D9" s="44" t="s">
        <v>24</v>
      </c>
      <c r="E9" s="19" t="s">
        <v>17</v>
      </c>
      <c r="F9" s="19" t="s">
        <v>32</v>
      </c>
      <c r="G9" s="20"/>
      <c r="H9" s="20">
        <v>3000</v>
      </c>
      <c r="I9" s="20">
        <v>1500</v>
      </c>
      <c r="J9" s="20">
        <v>1500</v>
      </c>
      <c r="K9" s="20">
        <v>1500</v>
      </c>
      <c r="L9" s="20">
        <f t="shared" si="1"/>
        <v>1500</v>
      </c>
      <c r="M9" s="20">
        <f t="shared" si="2"/>
        <v>1500</v>
      </c>
    </row>
    <row r="10" spans="1:13" s="32" customFormat="1" ht="63" customHeight="1" x14ac:dyDescent="0.3">
      <c r="A10" s="25" t="s">
        <v>38</v>
      </c>
      <c r="B10" s="28" t="s">
        <v>46</v>
      </c>
      <c r="C10" s="30" t="s">
        <v>47</v>
      </c>
      <c r="D10" s="26" t="s">
        <v>48</v>
      </c>
      <c r="E10" s="26" t="s">
        <v>44</v>
      </c>
      <c r="F10" s="26" t="s">
        <v>49</v>
      </c>
      <c r="G10" s="31"/>
      <c r="H10" s="20">
        <v>1600</v>
      </c>
      <c r="I10" s="20">
        <v>800</v>
      </c>
      <c r="J10" s="20">
        <v>800</v>
      </c>
      <c r="K10" s="20">
        <v>800</v>
      </c>
      <c r="L10" s="20">
        <f t="shared" si="1"/>
        <v>800</v>
      </c>
      <c r="M10" s="20">
        <f t="shared" si="2"/>
        <v>800</v>
      </c>
    </row>
    <row r="11" spans="1:13" s="32" customFormat="1" ht="63" customHeight="1" x14ac:dyDescent="0.3">
      <c r="A11" s="25" t="s">
        <v>38</v>
      </c>
      <c r="B11" s="28" t="s">
        <v>50</v>
      </c>
      <c r="C11" s="30" t="s">
        <v>51</v>
      </c>
      <c r="D11" s="26" t="s">
        <v>48</v>
      </c>
      <c r="E11" s="26" t="s">
        <v>44</v>
      </c>
      <c r="F11" s="26" t="s">
        <v>49</v>
      </c>
      <c r="G11" s="31"/>
      <c r="H11" s="20">
        <v>1600</v>
      </c>
      <c r="I11" s="20">
        <v>800</v>
      </c>
      <c r="J11" s="20">
        <v>800</v>
      </c>
      <c r="K11" s="20">
        <v>800</v>
      </c>
      <c r="L11" s="20">
        <f t="shared" si="1"/>
        <v>800</v>
      </c>
      <c r="M11" s="20">
        <f t="shared" si="2"/>
        <v>800</v>
      </c>
    </row>
    <row r="12" spans="1:13" s="22" customFormat="1" ht="57.75" customHeight="1" x14ac:dyDescent="0.3">
      <c r="A12" s="39" t="s">
        <v>38</v>
      </c>
      <c r="B12" s="37" t="s">
        <v>57</v>
      </c>
      <c r="C12" s="15" t="s">
        <v>58</v>
      </c>
      <c r="D12" s="44" t="s">
        <v>59</v>
      </c>
      <c r="E12" s="19" t="s">
        <v>41</v>
      </c>
      <c r="F12" s="19" t="s">
        <v>60</v>
      </c>
      <c r="G12" s="20"/>
      <c r="H12" s="20">
        <v>5600</v>
      </c>
      <c r="I12" s="20">
        <v>2800</v>
      </c>
      <c r="J12" s="20">
        <v>2800</v>
      </c>
      <c r="K12" s="20">
        <v>2800</v>
      </c>
      <c r="L12" s="20">
        <f t="shared" si="1"/>
        <v>2800</v>
      </c>
      <c r="M12" s="20">
        <f t="shared" si="2"/>
        <v>2800</v>
      </c>
    </row>
    <row r="13" spans="1:13" s="22" customFormat="1" ht="57.75" customHeight="1" x14ac:dyDescent="0.3">
      <c r="A13" s="39" t="s">
        <v>38</v>
      </c>
      <c r="B13" s="37" t="s">
        <v>61</v>
      </c>
      <c r="C13" s="15" t="s">
        <v>62</v>
      </c>
      <c r="D13" s="44" t="s">
        <v>59</v>
      </c>
      <c r="E13" s="19" t="s">
        <v>41</v>
      </c>
      <c r="F13" s="19" t="s">
        <v>63</v>
      </c>
      <c r="G13" s="20"/>
      <c r="H13" s="20">
        <v>7900</v>
      </c>
      <c r="I13" s="20">
        <v>3950</v>
      </c>
      <c r="J13" s="20">
        <v>3950</v>
      </c>
      <c r="K13" s="20">
        <v>3950</v>
      </c>
      <c r="L13" s="20">
        <f t="shared" si="1"/>
        <v>3950</v>
      </c>
      <c r="M13" s="20">
        <f t="shared" si="2"/>
        <v>3950</v>
      </c>
    </row>
    <row r="14" spans="1:13" s="22" customFormat="1" ht="57.75" customHeight="1" x14ac:dyDescent="0.3">
      <c r="A14" s="39" t="s">
        <v>38</v>
      </c>
      <c r="B14" s="37" t="s">
        <v>65</v>
      </c>
      <c r="C14" s="15" t="s">
        <v>66</v>
      </c>
      <c r="D14" s="44" t="s">
        <v>156</v>
      </c>
      <c r="E14" s="19" t="s">
        <v>41</v>
      </c>
      <c r="F14" s="19" t="s">
        <v>67</v>
      </c>
      <c r="G14" s="20"/>
      <c r="H14" s="20">
        <v>5200</v>
      </c>
      <c r="I14" s="20">
        <v>2600</v>
      </c>
      <c r="J14" s="20">
        <v>2600</v>
      </c>
      <c r="K14" s="20">
        <v>2600</v>
      </c>
      <c r="L14" s="20">
        <f t="shared" si="1"/>
        <v>2600</v>
      </c>
      <c r="M14" s="20">
        <f t="shared" si="2"/>
        <v>2600</v>
      </c>
    </row>
    <row r="15" spans="1:13" s="22" customFormat="1" ht="57.75" customHeight="1" x14ac:dyDescent="0.3">
      <c r="A15" s="39" t="s">
        <v>38</v>
      </c>
      <c r="B15" s="37" t="s">
        <v>68</v>
      </c>
      <c r="C15" s="15" t="s">
        <v>64</v>
      </c>
      <c r="D15" s="44" t="s">
        <v>156</v>
      </c>
      <c r="E15" s="19" t="s">
        <v>41</v>
      </c>
      <c r="F15" s="19" t="s">
        <v>69</v>
      </c>
      <c r="G15" s="20"/>
      <c r="H15" s="20">
        <v>3900</v>
      </c>
      <c r="I15" s="20">
        <v>1950</v>
      </c>
      <c r="J15" s="20">
        <v>1950</v>
      </c>
      <c r="K15" s="20">
        <v>1950</v>
      </c>
      <c r="L15" s="20">
        <f t="shared" si="1"/>
        <v>1950</v>
      </c>
      <c r="M15" s="20">
        <f t="shared" si="2"/>
        <v>1950</v>
      </c>
    </row>
    <row r="16" spans="1:13" s="22" customFormat="1" ht="57.75" customHeight="1" x14ac:dyDescent="0.3">
      <c r="A16" s="39" t="s">
        <v>38</v>
      </c>
      <c r="B16" s="37" t="s">
        <v>70</v>
      </c>
      <c r="C16" s="15" t="s">
        <v>71</v>
      </c>
      <c r="D16" s="19" t="s">
        <v>72</v>
      </c>
      <c r="E16" s="19" t="s">
        <v>41</v>
      </c>
      <c r="F16" s="19" t="s">
        <v>73</v>
      </c>
      <c r="G16" s="20"/>
      <c r="H16" s="20">
        <v>3900</v>
      </c>
      <c r="I16" s="20">
        <v>1950</v>
      </c>
      <c r="J16" s="20">
        <v>1950</v>
      </c>
      <c r="K16" s="20">
        <v>1950</v>
      </c>
      <c r="L16" s="20">
        <f t="shared" si="1"/>
        <v>1950</v>
      </c>
      <c r="M16" s="20">
        <f t="shared" si="2"/>
        <v>1950</v>
      </c>
    </row>
    <row r="17" spans="1:13" s="22" customFormat="1" ht="57.75" customHeight="1" x14ac:dyDescent="0.3">
      <c r="A17" s="39" t="s">
        <v>38</v>
      </c>
      <c r="B17" s="37" t="s">
        <v>74</v>
      </c>
      <c r="C17" s="15" t="s">
        <v>75</v>
      </c>
      <c r="D17" s="19" t="s">
        <v>72</v>
      </c>
      <c r="E17" s="19" t="s">
        <v>41</v>
      </c>
      <c r="F17" s="19" t="s">
        <v>76</v>
      </c>
      <c r="G17" s="20"/>
      <c r="H17" s="20">
        <v>39000</v>
      </c>
      <c r="I17" s="20">
        <v>19500</v>
      </c>
      <c r="J17" s="20">
        <v>19500</v>
      </c>
      <c r="K17" s="20">
        <v>19500</v>
      </c>
      <c r="L17" s="20">
        <f t="shared" si="1"/>
        <v>19500</v>
      </c>
      <c r="M17" s="20">
        <f t="shared" si="2"/>
        <v>19500</v>
      </c>
    </row>
    <row r="18" spans="1:13" s="22" customFormat="1" ht="57.75" customHeight="1" x14ac:dyDescent="0.3">
      <c r="A18" s="39" t="s">
        <v>38</v>
      </c>
      <c r="B18" s="37" t="s">
        <v>57</v>
      </c>
      <c r="C18" s="15" t="s">
        <v>77</v>
      </c>
      <c r="D18" s="19" t="s">
        <v>72</v>
      </c>
      <c r="E18" s="19" t="s">
        <v>41</v>
      </c>
      <c r="F18" s="19" t="s">
        <v>78</v>
      </c>
      <c r="G18" s="20"/>
      <c r="H18" s="20">
        <v>19500</v>
      </c>
      <c r="I18" s="20">
        <v>9750</v>
      </c>
      <c r="J18" s="20">
        <v>9750</v>
      </c>
      <c r="K18" s="20">
        <v>9750</v>
      </c>
      <c r="L18" s="20">
        <f t="shared" si="1"/>
        <v>9750</v>
      </c>
      <c r="M18" s="20">
        <f t="shared" si="2"/>
        <v>9750</v>
      </c>
    </row>
    <row r="19" spans="1:13" s="22" customFormat="1" ht="57.75" customHeight="1" x14ac:dyDescent="0.3">
      <c r="A19" s="39" t="s">
        <v>38</v>
      </c>
      <c r="B19" s="37" t="s">
        <v>79</v>
      </c>
      <c r="C19" s="15" t="s">
        <v>80</v>
      </c>
      <c r="D19" s="19" t="s">
        <v>81</v>
      </c>
      <c r="E19" s="19" t="s">
        <v>44</v>
      </c>
      <c r="F19" s="19" t="s">
        <v>82</v>
      </c>
      <c r="G19" s="20"/>
      <c r="H19" s="20">
        <v>6000</v>
      </c>
      <c r="I19" s="20">
        <v>3000</v>
      </c>
      <c r="J19" s="20">
        <v>3000</v>
      </c>
      <c r="K19" s="20">
        <v>3000</v>
      </c>
      <c r="L19" s="20">
        <f t="shared" si="1"/>
        <v>3000</v>
      </c>
      <c r="M19" s="20">
        <f t="shared" si="2"/>
        <v>3000</v>
      </c>
    </row>
    <row r="20" spans="1:13" s="22" customFormat="1" ht="57.75" customHeight="1" x14ac:dyDescent="0.3">
      <c r="A20" s="39" t="s">
        <v>38</v>
      </c>
      <c r="B20" s="37" t="s">
        <v>83</v>
      </c>
      <c r="C20" s="15" t="s">
        <v>84</v>
      </c>
      <c r="D20" s="19" t="s">
        <v>81</v>
      </c>
      <c r="E20" s="19" t="s">
        <v>44</v>
      </c>
      <c r="F20" s="19" t="s">
        <v>85</v>
      </c>
      <c r="G20" s="20"/>
      <c r="H20" s="20">
        <v>6000</v>
      </c>
      <c r="I20" s="20">
        <v>3000</v>
      </c>
      <c r="J20" s="20">
        <v>3000</v>
      </c>
      <c r="K20" s="20">
        <v>3000</v>
      </c>
      <c r="L20" s="20">
        <f t="shared" si="1"/>
        <v>3000</v>
      </c>
      <c r="M20" s="20">
        <f t="shared" si="2"/>
        <v>3000</v>
      </c>
    </row>
    <row r="21" spans="1:13" s="22" customFormat="1" ht="57.75" customHeight="1" x14ac:dyDescent="0.3">
      <c r="A21" s="39" t="s">
        <v>38</v>
      </c>
      <c r="B21" s="37" t="s">
        <v>86</v>
      </c>
      <c r="C21" s="15" t="s">
        <v>87</v>
      </c>
      <c r="D21" s="19" t="s">
        <v>81</v>
      </c>
      <c r="E21" s="19" t="s">
        <v>44</v>
      </c>
      <c r="F21" s="19" t="s">
        <v>85</v>
      </c>
      <c r="G21" s="20"/>
      <c r="H21" s="20">
        <v>6000</v>
      </c>
      <c r="I21" s="20">
        <v>3000</v>
      </c>
      <c r="J21" s="20">
        <v>3000</v>
      </c>
      <c r="K21" s="20">
        <v>3000</v>
      </c>
      <c r="L21" s="20">
        <f t="shared" si="1"/>
        <v>3000</v>
      </c>
      <c r="M21" s="20">
        <f t="shared" si="2"/>
        <v>3000</v>
      </c>
    </row>
    <row r="22" spans="1:13" s="22" customFormat="1" ht="57.75" customHeight="1" x14ac:dyDescent="0.3">
      <c r="A22" s="39" t="s">
        <v>38</v>
      </c>
      <c r="B22" s="37" t="s">
        <v>88</v>
      </c>
      <c r="C22" s="15" t="s">
        <v>89</v>
      </c>
      <c r="D22" s="19" t="s">
        <v>81</v>
      </c>
      <c r="E22" s="19" t="s">
        <v>44</v>
      </c>
      <c r="F22" s="19" t="s">
        <v>85</v>
      </c>
      <c r="G22" s="20"/>
      <c r="H22" s="20">
        <v>6000</v>
      </c>
      <c r="I22" s="20">
        <v>3000</v>
      </c>
      <c r="J22" s="20">
        <v>3000</v>
      </c>
      <c r="K22" s="20">
        <v>3000</v>
      </c>
      <c r="L22" s="20">
        <f t="shared" si="1"/>
        <v>3000</v>
      </c>
      <c r="M22" s="20">
        <f t="shared" si="2"/>
        <v>3000</v>
      </c>
    </row>
    <row r="23" spans="1:13" s="22" customFormat="1" ht="57.75" customHeight="1" x14ac:dyDescent="0.3">
      <c r="A23" s="39" t="s">
        <v>38</v>
      </c>
      <c r="B23" s="37" t="s">
        <v>90</v>
      </c>
      <c r="C23" s="15" t="s">
        <v>91</v>
      </c>
      <c r="D23" s="19" t="s">
        <v>81</v>
      </c>
      <c r="E23" s="19" t="s">
        <v>44</v>
      </c>
      <c r="F23" s="19" t="s">
        <v>85</v>
      </c>
      <c r="G23" s="20"/>
      <c r="H23" s="20">
        <v>6000</v>
      </c>
      <c r="I23" s="20">
        <v>3000</v>
      </c>
      <c r="J23" s="20">
        <v>3000</v>
      </c>
      <c r="K23" s="20">
        <v>3000</v>
      </c>
      <c r="L23" s="20">
        <f t="shared" si="1"/>
        <v>3000</v>
      </c>
      <c r="M23" s="20">
        <f t="shared" si="2"/>
        <v>3000</v>
      </c>
    </row>
    <row r="24" spans="1:13" s="22" customFormat="1" ht="57.75" customHeight="1" x14ac:dyDescent="0.3">
      <c r="A24" s="39" t="s">
        <v>38</v>
      </c>
      <c r="B24" s="37" t="s">
        <v>92</v>
      </c>
      <c r="C24" s="15" t="s">
        <v>93</v>
      </c>
      <c r="D24" s="19" t="s">
        <v>81</v>
      </c>
      <c r="E24" s="19" t="s">
        <v>44</v>
      </c>
      <c r="F24" s="19" t="s">
        <v>85</v>
      </c>
      <c r="G24" s="20"/>
      <c r="H24" s="20">
        <v>6000</v>
      </c>
      <c r="I24" s="20">
        <v>3000</v>
      </c>
      <c r="J24" s="20">
        <v>3000</v>
      </c>
      <c r="K24" s="20">
        <v>3000</v>
      </c>
      <c r="L24" s="20">
        <f t="shared" si="1"/>
        <v>3000</v>
      </c>
      <c r="M24" s="20">
        <f t="shared" si="2"/>
        <v>3000</v>
      </c>
    </row>
    <row r="25" spans="1:13" s="22" customFormat="1" ht="57.75" customHeight="1" x14ac:dyDescent="0.3">
      <c r="A25" s="39" t="s">
        <v>38</v>
      </c>
      <c r="B25" s="37" t="s">
        <v>94</v>
      </c>
      <c r="C25" s="15" t="s">
        <v>95</v>
      </c>
      <c r="D25" s="19" t="s">
        <v>96</v>
      </c>
      <c r="E25" s="19" t="s">
        <v>44</v>
      </c>
      <c r="F25" s="19" t="s">
        <v>85</v>
      </c>
      <c r="G25" s="20"/>
      <c r="H25" s="20">
        <v>6000</v>
      </c>
      <c r="I25" s="20">
        <v>3000</v>
      </c>
      <c r="J25" s="20">
        <v>3000</v>
      </c>
      <c r="K25" s="20">
        <v>3000</v>
      </c>
      <c r="L25" s="20">
        <f t="shared" si="1"/>
        <v>3000</v>
      </c>
      <c r="M25" s="20">
        <f t="shared" si="2"/>
        <v>3000</v>
      </c>
    </row>
    <row r="26" spans="1:13" s="22" customFormat="1" ht="43.15" customHeight="1" x14ac:dyDescent="0.3">
      <c r="A26" s="7" t="s">
        <v>131</v>
      </c>
      <c r="B26" s="8"/>
      <c r="C26" s="7"/>
      <c r="D26" s="9">
        <f>SUBTOTAL(103,D27:D38)</f>
        <v>2</v>
      </c>
      <c r="E26" s="9"/>
      <c r="F26" s="9"/>
      <c r="G26" s="11">
        <f>SUBTOTAL(9,G27:G38)</f>
        <v>0</v>
      </c>
      <c r="H26" s="11">
        <f>SUBTOTAL(9,H27:H28)</f>
        <v>2400</v>
      </c>
      <c r="I26" s="11">
        <f t="shared" ref="I26:M26" si="3">SUBTOTAL(9,I27:I28)</f>
        <v>1200</v>
      </c>
      <c r="J26" s="11">
        <f t="shared" si="3"/>
        <v>1200</v>
      </c>
      <c r="K26" s="11">
        <f t="shared" si="3"/>
        <v>2400</v>
      </c>
      <c r="L26" s="11">
        <f t="shared" si="3"/>
        <v>2400</v>
      </c>
      <c r="M26" s="11">
        <f t="shared" si="3"/>
        <v>2400</v>
      </c>
    </row>
    <row r="27" spans="1:13" s="22" customFormat="1" ht="63.75" customHeight="1" x14ac:dyDescent="0.3">
      <c r="A27" s="16" t="s">
        <v>128</v>
      </c>
      <c r="B27" s="19" t="s">
        <v>132</v>
      </c>
      <c r="C27" s="18" t="s">
        <v>133</v>
      </c>
      <c r="D27" s="19" t="s">
        <v>129</v>
      </c>
      <c r="E27" s="19" t="s">
        <v>20</v>
      </c>
      <c r="F27" s="19" t="s">
        <v>134</v>
      </c>
      <c r="G27" s="20"/>
      <c r="H27" s="20">
        <v>2100</v>
      </c>
      <c r="I27" s="20">
        <v>1050</v>
      </c>
      <c r="J27" s="20">
        <v>1050</v>
      </c>
      <c r="K27" s="20">
        <v>2100</v>
      </c>
      <c r="L27" s="20">
        <f>K27</f>
        <v>2100</v>
      </c>
      <c r="M27" s="20">
        <f>L27</f>
        <v>2100</v>
      </c>
    </row>
    <row r="28" spans="1:13" s="22" customFormat="1" ht="72.75" customHeight="1" x14ac:dyDescent="0.3">
      <c r="A28" s="16" t="s">
        <v>128</v>
      </c>
      <c r="B28" s="18" t="s">
        <v>135</v>
      </c>
      <c r="C28" s="18" t="s">
        <v>136</v>
      </c>
      <c r="D28" s="19" t="s">
        <v>129</v>
      </c>
      <c r="E28" s="19" t="s">
        <v>20</v>
      </c>
      <c r="F28" s="19" t="s">
        <v>137</v>
      </c>
      <c r="G28" s="20"/>
      <c r="H28" s="20">
        <v>300</v>
      </c>
      <c r="I28" s="20">
        <v>150</v>
      </c>
      <c r="J28" s="20">
        <v>150</v>
      </c>
      <c r="K28" s="20">
        <v>300</v>
      </c>
      <c r="L28" s="20">
        <f>K28</f>
        <v>300</v>
      </c>
      <c r="M28" s="20">
        <f>L28</f>
        <v>300</v>
      </c>
    </row>
  </sheetData>
  <mergeCells count="14">
    <mergeCell ref="A1:M1"/>
    <mergeCell ref="L2:M2"/>
    <mergeCell ref="A3:A4"/>
    <mergeCell ref="B3:C3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" right="0" top="0.74803149606299213" bottom="0.74803149606299213" header="0.31496062992125984" footer="0.31496062992125984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sqref="A1:XFD3"/>
    </sheetView>
  </sheetViews>
  <sheetFormatPr defaultRowHeight="16.5" x14ac:dyDescent="0.3"/>
  <sheetData>
    <row r="1" spans="1:12" s="22" customFormat="1" ht="43.15" customHeight="1" x14ac:dyDescent="0.3">
      <c r="A1" s="52" t="s">
        <v>143</v>
      </c>
      <c r="B1" s="53"/>
      <c r="C1" s="12">
        <f>SUBTOTAL(103,C2:C3)</f>
        <v>2</v>
      </c>
      <c r="D1" s="12"/>
      <c r="E1" s="13"/>
      <c r="F1" s="14">
        <f>SUBTOTAL(9,F2:F3)</f>
        <v>0</v>
      </c>
      <c r="G1" s="14">
        <f t="shared" ref="G1:L1" si="0">SUBTOTAL(9,G2:G3)</f>
        <v>8106</v>
      </c>
      <c r="H1" s="14">
        <f t="shared" si="0"/>
        <v>5653</v>
      </c>
      <c r="I1" s="14">
        <f t="shared" si="0"/>
        <v>2453</v>
      </c>
      <c r="J1" s="14">
        <f t="shared" si="0"/>
        <v>5653</v>
      </c>
      <c r="K1" s="14">
        <f t="shared" si="0"/>
        <v>0</v>
      </c>
      <c r="L1" s="14">
        <f t="shared" si="0"/>
        <v>0</v>
      </c>
    </row>
    <row r="2" spans="1:12" s="22" customFormat="1" ht="92.25" customHeight="1" x14ac:dyDescent="0.3">
      <c r="A2" s="16" t="s">
        <v>138</v>
      </c>
      <c r="B2" s="18" t="s">
        <v>144</v>
      </c>
      <c r="C2" s="19" t="s">
        <v>145</v>
      </c>
      <c r="D2" s="15" t="s">
        <v>141</v>
      </c>
      <c r="E2" s="19" t="s">
        <v>146</v>
      </c>
      <c r="F2" s="20">
        <v>0</v>
      </c>
      <c r="G2" s="20">
        <v>8000</v>
      </c>
      <c r="H2" s="20">
        <v>5600</v>
      </c>
      <c r="I2" s="20">
        <v>2400</v>
      </c>
      <c r="J2" s="20">
        <v>5600</v>
      </c>
      <c r="K2" s="20"/>
      <c r="L2" s="20">
        <f>K2</f>
        <v>0</v>
      </c>
    </row>
    <row r="3" spans="1:12" s="22" customFormat="1" ht="63.75" customHeight="1" x14ac:dyDescent="0.3">
      <c r="A3" s="16" t="s">
        <v>138</v>
      </c>
      <c r="B3" s="18" t="s">
        <v>139</v>
      </c>
      <c r="C3" s="19" t="s">
        <v>140</v>
      </c>
      <c r="D3" s="15" t="s">
        <v>141</v>
      </c>
      <c r="E3" s="19" t="s">
        <v>142</v>
      </c>
      <c r="F3" s="20">
        <v>0</v>
      </c>
      <c r="G3" s="20">
        <v>106</v>
      </c>
      <c r="H3" s="20">
        <v>53</v>
      </c>
      <c r="I3" s="20">
        <v>53</v>
      </c>
      <c r="J3" s="20">
        <v>53</v>
      </c>
      <c r="K3" s="20"/>
      <c r="L3" s="20"/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심의안건</vt:lpstr>
      <vt:lpstr>대상자별지내역</vt:lpstr>
      <vt:lpstr>Sheet1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Owner</cp:lastModifiedBy>
  <cp:lastPrinted>2017-11-15T07:41:53Z</cp:lastPrinted>
  <dcterms:created xsi:type="dcterms:W3CDTF">2015-01-25T02:43:25Z</dcterms:created>
  <dcterms:modified xsi:type="dcterms:W3CDTF">2017-11-27T00:23:42Z</dcterms:modified>
</cp:coreProperties>
</file>