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65" windowWidth="14670" windowHeight="8535"/>
  </bookViews>
  <sheets>
    <sheet name="심의안건" sheetId="4" r:id="rId1"/>
  </sheets>
  <definedNames>
    <definedName name="_xlnm._FilterDatabase" localSheetId="0" hidden="1">심의안건!$A$1:$L$37</definedName>
    <definedName name="_xlnm.Print_Area" localSheetId="0">심의안건!$A$1:$L$109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L109" i="4" l="1"/>
  <c r="L107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63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16" i="4"/>
  <c r="L14" i="4"/>
  <c r="L11" i="4"/>
  <c r="L12" i="4"/>
  <c r="L10" i="4"/>
  <c r="L7" i="4"/>
  <c r="L8" i="4"/>
  <c r="L6" i="4"/>
  <c r="K109" i="4" l="1"/>
  <c r="K107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63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16" i="4"/>
  <c r="K14" i="4"/>
  <c r="K11" i="4"/>
  <c r="K12" i="4"/>
  <c r="K10" i="4"/>
  <c r="K7" i="4"/>
  <c r="K8" i="4"/>
  <c r="K6" i="4"/>
  <c r="C5" i="4" l="1"/>
  <c r="G5" i="4"/>
  <c r="G4" i="4" s="1"/>
  <c r="H5" i="4"/>
  <c r="H4" i="4" s="1"/>
  <c r="I5" i="4"/>
  <c r="J5" i="4"/>
  <c r="K5" i="4"/>
  <c r="L5" i="4"/>
  <c r="F5" i="4"/>
  <c r="F4" i="4" s="1"/>
  <c r="I4" i="4"/>
  <c r="J4" i="4"/>
  <c r="C4" i="4"/>
  <c r="C9" i="4"/>
  <c r="F9" i="4"/>
  <c r="G9" i="4"/>
  <c r="H9" i="4"/>
  <c r="I9" i="4"/>
  <c r="J9" i="4"/>
  <c r="K9" i="4"/>
  <c r="L9" i="4"/>
  <c r="G11" i="4"/>
  <c r="J11" i="4"/>
  <c r="C62" i="4" l="1"/>
  <c r="G108" i="4"/>
  <c r="H108" i="4"/>
  <c r="I108" i="4"/>
  <c r="J108" i="4"/>
  <c r="K108" i="4"/>
  <c r="L108" i="4"/>
  <c r="F108" i="4"/>
  <c r="C108" i="4"/>
  <c r="G106" i="4"/>
  <c r="H106" i="4"/>
  <c r="I106" i="4"/>
  <c r="J106" i="4"/>
  <c r="K106" i="4"/>
  <c r="L106" i="4"/>
  <c r="F106" i="4"/>
  <c r="C106" i="4"/>
  <c r="G62" i="4"/>
  <c r="H62" i="4"/>
  <c r="I62" i="4"/>
  <c r="J62" i="4"/>
  <c r="K62" i="4"/>
  <c r="L62" i="4"/>
  <c r="F62" i="4"/>
  <c r="G15" i="4"/>
  <c r="H15" i="4"/>
  <c r="I15" i="4"/>
  <c r="J15" i="4"/>
  <c r="K15" i="4"/>
  <c r="L15" i="4"/>
  <c r="F15" i="4"/>
  <c r="C15" i="4"/>
  <c r="G13" i="4"/>
  <c r="H13" i="4"/>
  <c r="I13" i="4"/>
  <c r="J13" i="4"/>
  <c r="K13" i="4"/>
  <c r="L13" i="4"/>
  <c r="F13" i="4"/>
  <c r="C13" i="4"/>
  <c r="L4" i="4" l="1"/>
  <c r="K4" i="4"/>
  <c r="G14" i="4"/>
  <c r="J72" i="4" l="1"/>
  <c r="J71" i="4"/>
  <c r="J70" i="4"/>
  <c r="J69" i="4"/>
  <c r="J68" i="4"/>
  <c r="J67" i="4"/>
  <c r="J66" i="4"/>
  <c r="G65" i="4"/>
  <c r="J64" i="4"/>
  <c r="G64" i="4"/>
  <c r="J63" i="4"/>
  <c r="G63" i="4"/>
  <c r="H50" i="4" l="1"/>
  <c r="J50" i="4" s="1"/>
  <c r="J49" i="4"/>
  <c r="I49" i="4"/>
  <c r="H48" i="4"/>
  <c r="I48" i="4" s="1"/>
  <c r="H47" i="4"/>
  <c r="J47" i="4" s="1"/>
  <c r="H46" i="4"/>
  <c r="I46" i="4" s="1"/>
  <c r="H45" i="4"/>
  <c r="I45" i="4" s="1"/>
  <c r="J44" i="4"/>
  <c r="J43" i="4"/>
  <c r="H43" i="4"/>
  <c r="I43" i="4" s="1"/>
  <c r="H42" i="4"/>
  <c r="J42" i="4" s="1"/>
  <c r="H41" i="4"/>
  <c r="J41" i="4" s="1"/>
  <c r="H40" i="4"/>
  <c r="J40" i="4" s="1"/>
  <c r="H39" i="4"/>
  <c r="J48" i="4" l="1"/>
  <c r="I39" i="4"/>
  <c r="J39" i="4"/>
  <c r="I42" i="4"/>
  <c r="J45" i="4"/>
  <c r="I47" i="4"/>
  <c r="I50" i="4"/>
  <c r="I40" i="4"/>
  <c r="J46" i="4"/>
  <c r="I41" i="4"/>
  <c r="G30" i="4" l="1"/>
  <c r="G29" i="4"/>
  <c r="G28" i="4"/>
  <c r="G27" i="4"/>
  <c r="G26" i="4"/>
  <c r="G25" i="4"/>
  <c r="G24" i="4"/>
  <c r="G23" i="4" l="1"/>
  <c r="G22" i="4"/>
  <c r="G21" i="4"/>
  <c r="G20" i="4"/>
  <c r="G19" i="4"/>
  <c r="G18" i="4"/>
</calcChain>
</file>

<file path=xl/sharedStrings.xml><?xml version="1.0" encoding="utf-8"?>
<sst xmlns="http://schemas.openxmlformats.org/spreadsheetml/2006/main" count="511" uniqueCount="341">
  <si>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</si>
  <si>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</si>
  <si>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</si>
  <si>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</si>
  <si>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</si>
  <si>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</si>
  <si>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</si>
  <si>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</si>
  <si>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</si>
  <si>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</si>
  <si>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</si>
  <si>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</si>
  <si>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농정과</t>
    <phoneticPr fontId="1" type="noConversion"/>
  </si>
  <si>
    <t>민간자본사업보조</t>
    <phoneticPr fontId="1" type="noConversion"/>
  </si>
  <si>
    <t>2016년
지원액</t>
    <phoneticPr fontId="1" type="noConversion"/>
  </si>
  <si>
    <t>농정과</t>
  </si>
  <si>
    <t>한국여성농업경영인 예천군연합회</t>
  </si>
  <si>
    <t>여성농업인 농작업 편의장비 지원</t>
  </si>
  <si>
    <t>민간자본사업보조</t>
  </si>
  <si>
    <t>30,000원 * 80명</t>
  </si>
  <si>
    <t>다목적농가형 저온저장고(33㎡)</t>
  </si>
  <si>
    <t>다목적리프트기, 승용예초기지원</t>
  </si>
  <si>
    <t>주행형 동력분무기 지원</t>
  </si>
  <si>
    <t>과수전용방제기(SS기) 지원</t>
  </si>
  <si>
    <t>과수 전동가위 지원</t>
  </si>
  <si>
    <t>1,600,000원 * 30대 * 25%</t>
  </si>
  <si>
    <t>화훼생산시설 현대화사업</t>
  </si>
  <si>
    <t>사과적화제 지원</t>
  </si>
  <si>
    <t>조류기피제 지원</t>
  </si>
  <si>
    <t>장기저장제 지원</t>
  </si>
  <si>
    <t>생력 및 고품질 과수자재지원사업
(과일봉지, 반사필름)</t>
  </si>
  <si>
    <t>농정과</t>
    <phoneticPr fontId="1" type="noConversion"/>
  </si>
  <si>
    <t>용문면 금당실길 51-11 박일호 외 7명</t>
    <phoneticPr fontId="1" type="noConversion"/>
  </si>
  <si>
    <t>결혼이민자농가 소득증진 지원사업</t>
    <phoneticPr fontId="1" type="noConversion"/>
  </si>
  <si>
    <t>민간자본사업보조</t>
    <phoneticPr fontId="1" type="noConversion"/>
  </si>
  <si>
    <t>농기게 구입, 하우스 설치 등</t>
    <phoneticPr fontId="1" type="noConversion"/>
  </si>
  <si>
    <t>예천읍 시장로 53 예천농협 외 2</t>
  </si>
  <si>
    <t>벼 재배농가 상토 지원</t>
    <phoneticPr fontId="1" type="noConversion"/>
  </si>
  <si>
    <t>벼 육묘용 상토 지원 1식 * 80%</t>
    <phoneticPr fontId="1" type="noConversion"/>
  </si>
  <si>
    <t>예천읍 시장로 53 예천농협 외 2</t>
    <phoneticPr fontId="1" type="noConversion"/>
  </si>
  <si>
    <t>벼 육묘상 처리약제 지원</t>
    <phoneticPr fontId="1" type="noConversion"/>
  </si>
  <si>
    <t>75,000원 * 8,000ha * 50%</t>
    <phoneticPr fontId="1" type="noConversion"/>
  </si>
  <si>
    <t>지보 대죽 콩 채종포 단지(박상섭)</t>
    <phoneticPr fontId="1" type="noConversion"/>
  </si>
  <si>
    <t>콩 재배단지 지원</t>
    <phoneticPr fontId="1" type="noConversion"/>
  </si>
  <si>
    <t>30,000,000원 * 1개소 * 50%</t>
    <phoneticPr fontId="1" type="noConversion"/>
  </si>
  <si>
    <t>내신담암고품질쌀작목회(장찬현)</t>
    <phoneticPr fontId="1" type="noConversion"/>
  </si>
  <si>
    <t>벼 직파 재배단지 생산비 지원</t>
    <phoneticPr fontId="1" type="noConversion"/>
  </si>
  <si>
    <t>600,000원 * 50ha * 50%</t>
    <phoneticPr fontId="1" type="noConversion"/>
  </si>
  <si>
    <t>늘품 영농조합법인(안상식)</t>
    <phoneticPr fontId="1" type="noConversion"/>
  </si>
  <si>
    <t>고품질 곡물 공동작업장 설치지원</t>
    <phoneticPr fontId="1" type="noConversion"/>
  </si>
  <si>
    <t>120,000,000원 * 1개소 * 50%</t>
    <phoneticPr fontId="1" type="noConversion"/>
  </si>
  <si>
    <t>효자면 상보곡길 263 박장원 외 30명</t>
    <phoneticPr fontId="1" type="noConversion"/>
  </si>
  <si>
    <t>농약 안전보관함 설치 지원</t>
    <phoneticPr fontId="1" type="noConversion"/>
  </si>
  <si>
    <t>320,000원 * 31개 * 50%</t>
    <phoneticPr fontId="1" type="noConversion"/>
  </si>
  <si>
    <t>민간자본사업보조</t>
    <phoneticPr fontId="1" type="noConversion"/>
  </si>
  <si>
    <t>농정과</t>
    <phoneticPr fontId="1" type="noConversion"/>
  </si>
  <si>
    <t>유천 수심 쌀 작목반 외 6개소
(대상자 내역 별지)</t>
    <phoneticPr fontId="1" type="noConversion"/>
  </si>
  <si>
    <t>친환경농법 종합지원(우렁이 등)</t>
    <phoneticPr fontId="1" type="noConversion"/>
  </si>
  <si>
    <t>민간자본사업보조</t>
    <phoneticPr fontId="1" type="noConversion"/>
  </si>
  <si>
    <t>1,000,000원 * 29ha * 70%</t>
    <phoneticPr fontId="1" type="noConversion"/>
  </si>
  <si>
    <t>유천 사곡 쌀작목반 외 20개소
(대상자 내역 별지)</t>
    <phoneticPr fontId="1" type="noConversion"/>
  </si>
  <si>
    <t>친환경 인증단지(우렁이농법)지원</t>
    <phoneticPr fontId="1" type="noConversion"/>
  </si>
  <si>
    <t>1,000,000원 * 268ha * 50%</t>
    <phoneticPr fontId="1" type="noConversion"/>
  </si>
  <si>
    <t>지보 도화 쌀작목반 외 25개소
(대상자 내역 별지)</t>
    <phoneticPr fontId="1" type="noConversion"/>
  </si>
  <si>
    <t>친환경 실천단지(우렁이농법)지원</t>
    <phoneticPr fontId="1" type="noConversion"/>
  </si>
  <si>
    <t>300,000원 * 685ha * 50%</t>
    <phoneticPr fontId="1" type="noConversion"/>
  </si>
  <si>
    <t>용문 김원덕외 26명   
(대상자 내역 별지)</t>
    <phoneticPr fontId="1" type="noConversion"/>
  </si>
  <si>
    <t>유기농업자재지원사업(유기농업자재)</t>
    <phoneticPr fontId="1" type="noConversion"/>
  </si>
  <si>
    <t>892,670원 * 53ha * 50%</t>
    <phoneticPr fontId="1" type="noConversion"/>
  </si>
  <si>
    <t>농협중앙회 예천군지부장</t>
    <phoneticPr fontId="1" type="noConversion"/>
  </si>
  <si>
    <t>유기농업자재지원사업(녹비)</t>
    <phoneticPr fontId="1" type="noConversion"/>
  </si>
  <si>
    <t>234,600원 * 43ha * 50%</t>
    <phoneticPr fontId="1" type="noConversion"/>
  </si>
  <si>
    <t>호명 직산 김민현 외 2개소
(대상자 내역 별지)</t>
    <phoneticPr fontId="1" type="noConversion"/>
  </si>
  <si>
    <t>친환경 밭인증농가 농자재 지원</t>
    <phoneticPr fontId="1" type="noConversion"/>
  </si>
  <si>
    <t>500,000원 * 11.8ha * 50%</t>
    <phoneticPr fontId="1" type="noConversion"/>
  </si>
  <si>
    <t>예천읍 대심리 김만영외 57명
(대상자 내역 별첨)</t>
    <phoneticPr fontId="1" type="noConversion"/>
  </si>
  <si>
    <t xml:space="preserve">벼 생력화장비 지원사업 </t>
    <phoneticPr fontId="1" type="noConversion"/>
  </si>
  <si>
    <t>곡물건조기(대형):10,000,000원*30대*50%
곡물건조기(소형) : 4,500,000원*6대*50%
벼 육묘용파종기 : 3,000,000원*14대*50%
벼 종자소독기 : 3,000,000원*8대*50%</t>
    <phoneticPr fontId="1" type="noConversion"/>
  </si>
  <si>
    <t>예천군친환경연합회 (회장:김재덕)</t>
    <phoneticPr fontId="1" type="noConversion"/>
  </si>
  <si>
    <t>친환경인증벼 톤백 포장재 지원</t>
    <phoneticPr fontId="1" type="noConversion"/>
  </si>
  <si>
    <t>10,000원 * 2,000매</t>
    <phoneticPr fontId="1" type="noConversion"/>
  </si>
  <si>
    <t>예천읍 갈구리 권윤규 외  359명
(대상자 내역 별지)</t>
    <phoneticPr fontId="1" type="noConversion"/>
  </si>
  <si>
    <t>중소형농기계 지원</t>
    <phoneticPr fontId="1" type="noConversion"/>
  </si>
  <si>
    <t>2,000,000원 * 360대 * 50%</t>
    <phoneticPr fontId="1" type="noConversion"/>
  </si>
  <si>
    <t>예천읍 고평리 황병갑 외 4명
(대상자 내역 별지)</t>
    <phoneticPr fontId="1" type="noConversion"/>
  </si>
  <si>
    <t>인력절감형 승용관리기 지원</t>
    <phoneticPr fontId="1" type="noConversion"/>
  </si>
  <si>
    <t>20,000,000원 * 5대 * 50%</t>
    <phoneticPr fontId="1" type="noConversion"/>
  </si>
  <si>
    <t>해충포획기 지원</t>
    <phoneticPr fontId="1" type="noConversion"/>
  </si>
  <si>
    <t>1,000,000원 * 33대 * 50%</t>
    <phoneticPr fontId="1" type="noConversion"/>
  </si>
  <si>
    <t>두더지포획기 지원</t>
    <phoneticPr fontId="1" type="noConversion"/>
  </si>
  <si>
    <t>50,000원 * 160대 * 50%</t>
    <phoneticPr fontId="1" type="noConversion"/>
  </si>
  <si>
    <t>예천읍 남본리 김영규 외 15명
(대상자 내역 별지)</t>
    <phoneticPr fontId="1" type="noConversion"/>
  </si>
  <si>
    <t>예천읍 왕신리 권재학 외 71명
(대상자 내역 별지)</t>
    <phoneticPr fontId="1" type="noConversion"/>
  </si>
  <si>
    <t>농정과</t>
    <phoneticPr fontId="1" type="noConversion"/>
  </si>
  <si>
    <t>농협경제지주 예천군연합사업단</t>
    <phoneticPr fontId="1" type="noConversion"/>
  </si>
  <si>
    <t>농산물 출하농가 물류비 지원사업</t>
    <phoneticPr fontId="1" type="noConversion"/>
  </si>
  <si>
    <t>민간자본사업보조</t>
    <phoneticPr fontId="1" type="noConversion"/>
  </si>
  <si>
    <t>30,000원*4,000톤*50%</t>
    <phoneticPr fontId="1" type="noConversion"/>
  </si>
  <si>
    <t>농정과</t>
    <phoneticPr fontId="1" type="noConversion"/>
  </si>
  <si>
    <t>농협경제지주 예천군연합사업단</t>
    <phoneticPr fontId="1" type="noConversion"/>
  </si>
  <si>
    <t>농산물 출하농가 선별비 지원사업</t>
    <phoneticPr fontId="1" type="noConversion"/>
  </si>
  <si>
    <t>60,000원*4,000톤*50%</t>
    <phoneticPr fontId="1" type="noConversion"/>
  </si>
  <si>
    <t>농산물 출하농가 포장재비 지원사업</t>
    <phoneticPr fontId="1" type="noConversion"/>
  </si>
  <si>
    <t>1,200원*300,000매*52%</t>
    <phoneticPr fontId="1" type="noConversion"/>
  </si>
  <si>
    <t>예천읍 남본2길 5 권혁도외 10</t>
    <phoneticPr fontId="1" type="noConversion"/>
  </si>
  <si>
    <t>20,000,000원 * 11동 * 50%</t>
    <phoneticPr fontId="1" type="noConversion"/>
  </si>
  <si>
    <t>예천읍 동읍내길 14-6 조윤외 21</t>
    <phoneticPr fontId="1" type="noConversion"/>
  </si>
  <si>
    <t>9,000,000원 * 22대 * 50%</t>
    <phoneticPr fontId="1" type="noConversion"/>
  </si>
  <si>
    <t>효자면 도효자로 1179-26 김순분</t>
    <phoneticPr fontId="1" type="noConversion"/>
  </si>
  <si>
    <t>6,000,000원 * 1대 * 50%</t>
    <phoneticPr fontId="1" type="noConversion"/>
  </si>
  <si>
    <t>예천읍 양궁로 6 김석호외 15</t>
    <phoneticPr fontId="1" type="noConversion"/>
  </si>
  <si>
    <t>20,000,000원 * 16대 * 25%</t>
    <phoneticPr fontId="1" type="noConversion"/>
  </si>
  <si>
    <t>예천읍 갈구1길 43 박노군외 29</t>
    <phoneticPr fontId="1" type="noConversion"/>
  </si>
  <si>
    <t>감천면 수한길 196 진병훈외 1</t>
    <phoneticPr fontId="1" type="noConversion"/>
  </si>
  <si>
    <t>FTA 대응 대체과수 지원사업</t>
    <phoneticPr fontId="1" type="noConversion"/>
  </si>
  <si>
    <t>7,000,000원*50%(사업단가별)사업비초과분 자부담</t>
    <phoneticPr fontId="1" type="noConversion"/>
  </si>
  <si>
    <t>지보면 매창길 124 이경호외 6</t>
    <phoneticPr fontId="1" type="noConversion"/>
  </si>
  <si>
    <t>200,000,000원*50%(사업단가별)사업비초과분 자부담</t>
    <phoneticPr fontId="1" type="noConversion"/>
  </si>
  <si>
    <t>예천읍 노상리길 30 권근택외 138</t>
    <phoneticPr fontId="1" type="noConversion"/>
  </si>
  <si>
    <t>11,040,000원*50%(제제 단가별)사업비초과분 자부담</t>
    <phoneticPr fontId="1" type="noConversion"/>
  </si>
  <si>
    <t>용문면 원류길 12 박우희외 77</t>
    <phoneticPr fontId="1" type="noConversion"/>
  </si>
  <si>
    <t>7,640,000원*50%(제제 단가별)사업비초과분 자부담</t>
    <phoneticPr fontId="1" type="noConversion"/>
  </si>
  <si>
    <t>예천읍 나부들길 22-6 조인석외 170</t>
    <phoneticPr fontId="1" type="noConversion"/>
  </si>
  <si>
    <t>104,000,000원*50%(제제 단가별)사업비초과분 자부담</t>
    <phoneticPr fontId="1" type="noConversion"/>
  </si>
  <si>
    <t>예천농협외 3개소</t>
    <phoneticPr fontId="1" type="noConversion"/>
  </si>
  <si>
    <t>545,000,000원*30%(제품 단가별)사업비 초과분 자부담</t>
    <phoneticPr fontId="1" type="noConversion"/>
  </si>
  <si>
    <t>능금농협외 1개소</t>
    <phoneticPr fontId="1" type="noConversion"/>
  </si>
  <si>
    <t>산지유통센터 장기저장제 지원</t>
    <phoneticPr fontId="1" type="noConversion"/>
  </si>
  <si>
    <t>40,000,000원*30%(제제 단가별)사업비 초과분 자부담</t>
    <phoneticPr fontId="1" type="noConversion"/>
  </si>
  <si>
    <t>지보면 오송길 164-12 전재경</t>
    <phoneticPr fontId="1" type="noConversion"/>
  </si>
  <si>
    <t>귀농인 영농기반 지원</t>
    <phoneticPr fontId="1" type="noConversion"/>
  </si>
  <si>
    <t>5,000,000원*1농가*80%</t>
    <phoneticPr fontId="1" type="noConversion"/>
  </si>
  <si>
    <t>예천군양잠농업협동조합</t>
  </si>
  <si>
    <t>2017년도 애누에 공동사육비 지원</t>
  </si>
  <si>
    <t>애누에 공동사육비 1식</t>
  </si>
  <si>
    <t>2017년 양잠산업육성 지원</t>
  </si>
  <si>
    <t>양잠산업육성 1식 * 50%</t>
  </si>
  <si>
    <t>2017년 양잠산물 생산지원</t>
  </si>
  <si>
    <t>40,000원 * 1,200상자 * 70%</t>
  </si>
  <si>
    <t>영남엽연초생산협동조합</t>
  </si>
  <si>
    <t>2017년 엽연초생산농가 기자재 
지원</t>
  </si>
  <si>
    <t>1,000,000원 * 120농가 * 50%</t>
  </si>
  <si>
    <t>예천읍 양촌길 23-11 신진구 외 227
(대상자 별지내역)</t>
  </si>
  <si>
    <t>2017년 소득작목육성 지원</t>
  </si>
  <si>
    <t>976,334,000원 * 1식 * 50%</t>
  </si>
  <si>
    <t>용궁면 월오길 91-1 안창섭 외 64
(대상자 별지내역)</t>
  </si>
  <si>
    <t>2017년 민속채소양채류 지원</t>
  </si>
  <si>
    <t>179,060,000원  * 1식 * 50%</t>
  </si>
  <si>
    <t>용문면 직동길 140 임병철 외 22
(대상자 별지내역)</t>
  </si>
  <si>
    <t>2017년 인삼생약 육성지원</t>
  </si>
  <si>
    <t>196,000,000원  * 1식 * 50%</t>
  </si>
  <si>
    <t>용문면 금당실길 96 김원덕 외 17
(대상자 별지내역)</t>
  </si>
  <si>
    <t>2017년 에너지이용효율화 지원</t>
  </si>
  <si>
    <t>183,800,000원 * 1식 * 50%</t>
  </si>
  <si>
    <t>예천읍 땅골못길 35-1 이장섭 외 221
(대상자 별지내역)</t>
  </si>
  <si>
    <t>2017년 원예산업 육성지원</t>
  </si>
  <si>
    <t>388,940,000원 * 1식 * 50%
(초과분자부담)</t>
  </si>
  <si>
    <t>지보면 지풍로 65 이대희</t>
    <phoneticPr fontId="1" type="noConversion"/>
  </si>
  <si>
    <t>귀농인 빈집수리비 지원</t>
    <phoneticPr fontId="1" type="noConversion"/>
  </si>
  <si>
    <t>종무활동 지원</t>
    <phoneticPr fontId="1" type="noConversion"/>
  </si>
  <si>
    <t>민간경상사업보조</t>
    <phoneticPr fontId="1" type="noConversion"/>
  </si>
  <si>
    <t>문화관광과</t>
    <phoneticPr fontId="1" type="noConversion"/>
  </si>
  <si>
    <t>한국국악협회 예천군지부
(사) 예천토속아리랑보존회</t>
    <phoneticPr fontId="1" type="noConversion"/>
  </si>
  <si>
    <t>우리민요활동 지원</t>
    <phoneticPr fontId="1" type="noConversion"/>
  </si>
  <si>
    <t>문화관광과 소계</t>
    <phoneticPr fontId="1" type="noConversion"/>
  </si>
  <si>
    <t xml:space="preserve"> 예천불교총연합회 
예천군기독교연합회</t>
    <phoneticPr fontId="1" type="noConversion"/>
  </si>
  <si>
    <t>문화관광과</t>
    <phoneticPr fontId="1" type="noConversion"/>
  </si>
  <si>
    <t>새마을문고예천군지부 외 3
(대상자 내역 별지 참조)</t>
    <phoneticPr fontId="1" type="noConversion"/>
  </si>
  <si>
    <t>작은도서관 도서구입 지원 사업</t>
    <phoneticPr fontId="1" type="noConversion"/>
  </si>
  <si>
    <t>민간경상사업보자</t>
    <phoneticPr fontId="1" type="noConversion"/>
  </si>
  <si>
    <t>도서구입 : 5,000</t>
    <phoneticPr fontId="1" type="noConversion"/>
  </si>
  <si>
    <t>농정과 소계</t>
    <phoneticPr fontId="1" type="noConversion"/>
  </si>
  <si>
    <t>곤충연구소 소계</t>
    <phoneticPr fontId="1" type="noConversion"/>
  </si>
  <si>
    <t>ICT융합 첨단곤충사육시스템 지원사업</t>
    <phoneticPr fontId="1" type="noConversion"/>
  </si>
  <si>
    <t>민간자본사업보조</t>
    <phoneticPr fontId="1" type="noConversion"/>
  </si>
  <si>
    <t>ICT첨단사육시스템 4식 * 75,000천원</t>
    <phoneticPr fontId="1" type="noConversion"/>
  </si>
  <si>
    <t>지보면 암천리 박덕근 외 3명
(별지조서 참조)</t>
    <phoneticPr fontId="1" type="noConversion"/>
  </si>
  <si>
    <t>곤충연구소</t>
    <phoneticPr fontId="1" type="noConversion"/>
  </si>
  <si>
    <t>보건소 소계</t>
    <phoneticPr fontId="1" type="noConversion"/>
  </si>
  <si>
    <t>보건소</t>
    <phoneticPr fontId="1" type="noConversion"/>
  </si>
  <si>
    <t>예천군체육회</t>
    <phoneticPr fontId="1" type="noConversion"/>
  </si>
  <si>
    <t>노인건강 역량강화</t>
    <phoneticPr fontId="1" type="noConversion"/>
  </si>
  <si>
    <t>민간경상사업보조</t>
    <phoneticPr fontId="1" type="noConversion"/>
  </si>
  <si>
    <t>식비 : 19,000
유니폼 : 19,200
기념품 : 15,200
체조육성지원금 : 6,000
홍보비 : 3,100
초청장 및 인쇄비 : 1,000
대회진행 MC비 : 800
운영비 : 700</t>
    <phoneticPr fontId="1" type="noConversion"/>
  </si>
  <si>
    <t>산림축산과 소계</t>
    <phoneticPr fontId="1" type="noConversion"/>
  </si>
  <si>
    <t>산림축산과</t>
    <phoneticPr fontId="1" type="noConversion"/>
  </si>
  <si>
    <t>효자면 제촌길 남영순 외 24명
(대상자 내역 별지)</t>
    <phoneticPr fontId="1" type="noConversion"/>
  </si>
  <si>
    <t xml:space="preserve">백두대간 주민지원 </t>
    <phoneticPr fontId="1" type="noConversion"/>
  </si>
  <si>
    <t>민간자본사업보조</t>
    <phoneticPr fontId="1" type="noConversion"/>
  </si>
  <si>
    <t>71,429,000원*1식*90%</t>
    <phoneticPr fontId="1" type="noConversion"/>
  </si>
  <si>
    <t>산림축산과</t>
    <phoneticPr fontId="1" type="noConversion"/>
  </si>
  <si>
    <t>은풍면 은풍준시길 박도재 외 24명
(대상자 내역 별지)</t>
    <phoneticPr fontId="1" type="noConversion"/>
  </si>
  <si>
    <t>곶감피해방지 저장건조시설 지원</t>
    <phoneticPr fontId="1" type="noConversion"/>
  </si>
  <si>
    <t>민간자본사업보조</t>
    <phoneticPr fontId="1" type="noConversion"/>
  </si>
  <si>
    <t>324,125,000원*1식*40%</t>
    <phoneticPr fontId="1" type="noConversion"/>
  </si>
  <si>
    <t>예천읍 용문경천로1727-8 권경하 외 5명
(대상자 별지 내역)</t>
    <phoneticPr fontId="1" type="noConversion"/>
  </si>
  <si>
    <t>목재펠릿보일러(주거용) 지원</t>
    <phoneticPr fontId="1" type="noConversion"/>
  </si>
  <si>
    <t>4,000,000원*6대*70%</t>
    <phoneticPr fontId="1" type="noConversion"/>
  </si>
  <si>
    <t>감천면 만맛길 권대훈 외 3명
(대상자 내역 별지)</t>
    <phoneticPr fontId="1" type="noConversion"/>
  </si>
  <si>
    <t>한우농가 사료자동급이기 지원</t>
    <phoneticPr fontId="1" type="noConversion"/>
  </si>
  <si>
    <t>13,000,000원*4대*60%</t>
    <phoneticPr fontId="1" type="noConversion"/>
  </si>
  <si>
    <t>예천읍 양궁로 박병창 외 9명
(대상자 내역 별지)</t>
    <phoneticPr fontId="1" type="noConversion"/>
  </si>
  <si>
    <t>친환경 전동운반기 지원</t>
    <phoneticPr fontId="1" type="noConversion"/>
  </si>
  <si>
    <t>2,000,000원*10대*60%</t>
    <phoneticPr fontId="1" type="noConversion"/>
  </si>
  <si>
    <t>예천읍 석정길 안점숙 외 5명
(대상자 내역 별지)</t>
    <phoneticPr fontId="1" type="noConversion"/>
  </si>
  <si>
    <t>축산농가 환경개선장비 지원</t>
    <phoneticPr fontId="1" type="noConversion"/>
  </si>
  <si>
    <t>30,000,000원*6대*50%</t>
    <phoneticPr fontId="1" type="noConversion"/>
  </si>
  <si>
    <t>개포면 용개로 이연구 외 3명
(대상자 내역 별지)</t>
    <phoneticPr fontId="1" type="noConversion"/>
  </si>
  <si>
    <t>염소 축사관리용 cctv 지원</t>
    <phoneticPr fontId="1" type="noConversion"/>
  </si>
  <si>
    <t>4,000,000원*5대*60%</t>
    <phoneticPr fontId="1" type="noConversion"/>
  </si>
  <si>
    <t>개포면 죽전길 강석오 외 9명
(대상자 내역 별지)</t>
    <phoneticPr fontId="1" type="noConversion"/>
  </si>
  <si>
    <t>육계사 깔짚 지원사업</t>
    <phoneticPr fontId="1" type="noConversion"/>
  </si>
  <si>
    <t>5,000원*7,900포*60%</t>
    <phoneticPr fontId="1" type="noConversion"/>
  </si>
  <si>
    <t>예천읍  시장로 145 한우협회법인</t>
    <phoneticPr fontId="1" type="noConversion"/>
  </si>
  <si>
    <t>한우협회 번식능력 개선제 지원</t>
    <phoneticPr fontId="1" type="noConversion"/>
  </si>
  <si>
    <t>30,000원*2,500포*50%</t>
    <phoneticPr fontId="1" type="noConversion"/>
  </si>
  <si>
    <t>용문면 사부령길 260-4 
황철호</t>
    <phoneticPr fontId="1" type="noConversion"/>
  </si>
  <si>
    <t>축사 환기시설(송풍기)지원사업</t>
    <phoneticPr fontId="1" type="noConversion"/>
  </si>
  <si>
    <t>300,000원*2대*60%</t>
    <phoneticPr fontId="1" type="noConversion"/>
  </si>
  <si>
    <t>산림축산과</t>
  </si>
  <si>
    <t xml:space="preserve"> 예천읍 봉덕로 52 성우진
 (대상자 별지 내역)</t>
  </si>
  <si>
    <t>사료배합기 지원사업</t>
  </si>
  <si>
    <t>30,000,000원*1대*60%</t>
  </si>
  <si>
    <t xml:space="preserve"> 용문면 하학길 44 김신한외 6명
 (대상자 별지 내역)</t>
  </si>
  <si>
    <t>내수면 양식장기자재 지원사업</t>
  </si>
  <si>
    <t>700,000원*15대*70%</t>
  </si>
  <si>
    <t xml:space="preserve"> 용궁면 실음실길 47-14 이성우외 10명
 (대상자 별지 내역)</t>
  </si>
  <si>
    <t>조사료 생산장비 지원사업</t>
  </si>
  <si>
    <t>14,545,455원*11대*60%</t>
    <phoneticPr fontId="1" type="noConversion"/>
  </si>
  <si>
    <t>예천읍 효자로 96 예천축협</t>
    <phoneticPr fontId="1" type="noConversion"/>
  </si>
  <si>
    <t>곤포사일리지제조 비닐랩 지원사업</t>
  </si>
  <si>
    <t>100,000원*1,000롤*30%</t>
  </si>
  <si>
    <t>예천읍 효자로 70 김수일 외 19명
(대상자 내역 별지)</t>
    <phoneticPr fontId="1" type="noConversion"/>
  </si>
  <si>
    <t>돼지 인공수정 정액대 지원사업</t>
  </si>
  <si>
    <t>20,000원*5,000두*50%</t>
  </si>
  <si>
    <t>예천읍 효자로 70김수일 외 19명
(대상자 내역 별지)</t>
    <phoneticPr fontId="1" type="noConversion"/>
  </si>
  <si>
    <t>돼지 사육환경개선 및 생산성 향상 
지원사업</t>
  </si>
  <si>
    <t>10,000원*6000포*50%</t>
  </si>
  <si>
    <t>불량모돈갱신 지원사업</t>
  </si>
  <si>
    <t>600,000원*350두*50%</t>
  </si>
  <si>
    <t>예천읍 구남골길 111 진승환 외 13명
(대상자 내역 별지)</t>
  </si>
  <si>
    <t>자돈폐사율감소 지원사업</t>
  </si>
  <si>
    <t>1,250원*8,000장*80%</t>
  </si>
  <si>
    <t>감천면 만맛길 129-16 곽신혁 외 6명
(대상자 내역 별지)</t>
  </si>
  <si>
    <t>모돈생산성제고장비 지원사업</t>
  </si>
  <si>
    <t>10,000,000원*7대*60%</t>
  </si>
  <si>
    <t>개포면 예지로 1107-23 윤창수 외 1명
(대상자 내역 별지)</t>
  </si>
  <si>
    <t>이유자돈생산성제고장비 지원사업</t>
  </si>
  <si>
    <t>17,00,000원*2대*60%</t>
  </si>
  <si>
    <t>풍양면 수산못길 218 최인규 외 5명
(대상자 내역 별지)</t>
  </si>
  <si>
    <t>양돈 액상사료급이기 지원사업</t>
  </si>
  <si>
    <t>900,000원*37대*60%</t>
  </si>
  <si>
    <t>용궁면 산택길 63 최영기 외 3명
(대상자 내역 별지)</t>
  </si>
  <si>
    <t>축사화재안전시스템 지원사업</t>
  </si>
  <si>
    <t>4,000,000원*5동*70%</t>
  </si>
  <si>
    <t>감천면 범바우길 43-102 김동진 외 11명
(대상자 내역 별지)</t>
  </si>
  <si>
    <t>자동채밀기 지원사업</t>
  </si>
  <si>
    <t>2,000,000원*12대*60%</t>
  </si>
  <si>
    <t>예천읍 장산마촌길 217 조란향 외 4명
(대상자 내역 별지)</t>
  </si>
  <si>
    <t>양봉산물 저온저장고 지원사업</t>
  </si>
  <si>
    <t>6,000,000원*5대*60%</t>
  </si>
  <si>
    <t>용문면 직동길 146-3 임환철 외 14명
(대상자 내역 별지)</t>
  </si>
  <si>
    <t>토종벌 종보전 지원사업</t>
  </si>
  <si>
    <t>500,000원*50군*80%</t>
  </si>
  <si>
    <t>호명면 종산길 101 예천양봉협회</t>
    <phoneticPr fontId="1" type="noConversion"/>
  </si>
  <si>
    <t>양봉협회 자동사료 용해기 지원</t>
    <phoneticPr fontId="1" type="noConversion"/>
  </si>
  <si>
    <t>1,700,000원*10대*50%</t>
    <phoneticPr fontId="1" type="noConversion"/>
  </si>
  <si>
    <t>산림축산과</t>
    <phoneticPr fontId="1" type="noConversion"/>
  </si>
  <si>
    <t>예천읍 충효로 376-12 김경동</t>
    <phoneticPr fontId="1" type="noConversion"/>
  </si>
  <si>
    <t>착유용 무주유식 진공펌프 지원</t>
    <phoneticPr fontId="1" type="noConversion"/>
  </si>
  <si>
    <t>민간자본사업보조</t>
    <phoneticPr fontId="1" type="noConversion"/>
  </si>
  <si>
    <t>15,000,000원*1대*50%</t>
    <phoneticPr fontId="1" type="noConversion"/>
  </si>
  <si>
    <t>예천읍 양궁로 83 박창섭</t>
    <phoneticPr fontId="1" type="noConversion"/>
  </si>
  <si>
    <t>착유장비 현대화 지원</t>
    <phoneticPr fontId="1" type="noConversion"/>
  </si>
  <si>
    <t>50,000,000원*1대*50%</t>
    <phoneticPr fontId="1" type="noConversion"/>
  </si>
  <si>
    <t>풍양면 삼강로 363 정원학</t>
    <phoneticPr fontId="1" type="noConversion"/>
  </si>
  <si>
    <t>원유냉각기 지원</t>
    <phoneticPr fontId="1" type="noConversion"/>
  </si>
  <si>
    <t>예천군 낙우회</t>
    <phoneticPr fontId="1" type="noConversion"/>
  </si>
  <si>
    <t>낙농 도우미 지원</t>
    <phoneticPr fontId="1" type="noConversion"/>
  </si>
  <si>
    <t>민간경상사업보조</t>
    <phoneticPr fontId="1" type="noConversion"/>
  </si>
  <si>
    <t>120,000원*130회*60%</t>
    <phoneticPr fontId="1" type="noConversion"/>
  </si>
  <si>
    <t>산림축산과</t>
    <phoneticPr fontId="1" type="noConversion"/>
  </si>
  <si>
    <t>예천읍 충효로 376-12 김경동 외 4명</t>
    <phoneticPr fontId="1" type="noConversion"/>
  </si>
  <si>
    <t>유우군 검정사업</t>
    <phoneticPr fontId="1" type="noConversion"/>
  </si>
  <si>
    <t>2,000원*500두*70%</t>
    <phoneticPr fontId="1" type="noConversion"/>
  </si>
  <si>
    <t>착유 세척수 처리 지원</t>
    <phoneticPr fontId="1" type="noConversion"/>
  </si>
  <si>
    <t>25,000,000원*1개소*40%</t>
    <phoneticPr fontId="1" type="noConversion"/>
  </si>
  <si>
    <t>예천읍 충효로 282-6 서은경</t>
    <phoneticPr fontId="1" type="noConversion"/>
  </si>
  <si>
    <t>축산물 HACCP컨설팅(유통단계) 지원</t>
    <phoneticPr fontId="1" type="noConversion"/>
  </si>
  <si>
    <t>8,000,000원*1개소*70%</t>
    <phoneticPr fontId="1" type="noConversion"/>
  </si>
  <si>
    <t>용궁면 경서로 1192-18 최영기 외 3명
(대상자 내역 별지)</t>
    <phoneticPr fontId="1" type="noConversion"/>
  </si>
  <si>
    <t>고품질액비생산시설(고속원심분리기)</t>
    <phoneticPr fontId="1" type="noConversion"/>
  </si>
  <si>
    <t>60,000,000원*4기*50%</t>
    <phoneticPr fontId="1" type="noConversion"/>
  </si>
  <si>
    <t>감천면 만맛길 129-16 곽신혁 외 5명
(대상자 내역 별지)</t>
    <phoneticPr fontId="1" type="noConversion"/>
  </si>
  <si>
    <t>고품질액비생산시설(액비시설밀폐 및 악취저감시설)</t>
    <phoneticPr fontId="1" type="noConversion"/>
  </si>
  <si>
    <t>20,000,000원*6개소*50%</t>
    <phoneticPr fontId="1" type="noConversion"/>
  </si>
  <si>
    <t>호명면 내신1길 147 이상희 외 3명
(대상자 내역 별지)</t>
    <phoneticPr fontId="1" type="noConversion"/>
  </si>
  <si>
    <t>고품질액비생산시설(미세폭기)</t>
    <phoneticPr fontId="1" type="noConversion"/>
  </si>
  <si>
    <t>4,000,000원*4기*50%</t>
    <phoneticPr fontId="1" type="noConversion"/>
  </si>
  <si>
    <t>풍양면 흔전길 37 안응철 외 17명
(대상자 내역 별지)</t>
    <phoneticPr fontId="1" type="noConversion"/>
  </si>
  <si>
    <t>친환경 악취저감제 지원</t>
    <phoneticPr fontId="1" type="noConversion"/>
  </si>
  <si>
    <t>20,000원*700포*60%</t>
  </si>
  <si>
    <t>예천읍 중앙로 42, 903호 안승영 외 331명
(대상자 내역 별지)</t>
    <phoneticPr fontId="1" type="noConversion"/>
  </si>
  <si>
    <t>한우 기생충 구제 사업</t>
    <phoneticPr fontId="1" type="noConversion"/>
  </si>
  <si>
    <t>7,000원*10,000두*50%</t>
  </si>
  <si>
    <t>예천읍 석정길 145-80 권이겸 외 406명
(대상자 내역 별지)</t>
    <phoneticPr fontId="1" type="noConversion"/>
  </si>
  <si>
    <t>축산분뇨처리용 톱밥지원사업</t>
    <phoneticPr fontId="1" type="noConversion"/>
  </si>
  <si>
    <t>3,000원*40,000포*50%</t>
  </si>
  <si>
    <t>예천읍 원고개길 67 김진국 외 21명
(대상자 내역 별지)</t>
    <phoneticPr fontId="1" type="noConversion"/>
  </si>
  <si>
    <t>돼지써코바이러스 백신지원사업</t>
    <phoneticPr fontId="1" type="noConversion"/>
  </si>
  <si>
    <t>2,000원*64,420두*60%</t>
    <phoneticPr fontId="1" type="noConversion"/>
  </si>
  <si>
    <t>예천읍 효자로 96 예천축산업협동조합장 박수영</t>
    <phoneticPr fontId="1" type="noConversion"/>
  </si>
  <si>
    <t>구제역 백신구입(전업농) 지원사업</t>
    <phoneticPr fontId="1" type="noConversion"/>
  </si>
  <si>
    <t>2,000원*115,000두*50%</t>
  </si>
  <si>
    <t>예천읍 동읍내길 14-6, 201
(이원동본아파트) 이형석 외 7명
(대상자 내역 별지)</t>
    <phoneticPr fontId="1" type="noConversion"/>
  </si>
  <si>
    <t>중규모 소독시설 지원사업</t>
    <phoneticPr fontId="1" type="noConversion"/>
  </si>
  <si>
    <t>5,000,000원*8대*70%</t>
  </si>
  <si>
    <t>개포면 죽전길 83 강석오 외 24명
(대상자 내역 별지)</t>
    <phoneticPr fontId="1" type="noConversion"/>
  </si>
  <si>
    <t>연막소독기 지원사업</t>
    <phoneticPr fontId="1" type="noConversion"/>
  </si>
  <si>
    <t>600,000원*25대*70%</t>
  </si>
  <si>
    <t>환경관리과 소계</t>
    <phoneticPr fontId="1" type="noConversion"/>
  </si>
  <si>
    <t>환경관리과</t>
    <phoneticPr fontId="1" type="noConversion"/>
  </si>
  <si>
    <t>예천읍 시장로 122(배인규)</t>
    <phoneticPr fontId="1" type="noConversion"/>
  </si>
  <si>
    <t>전기자동차 보급 지원</t>
    <phoneticPr fontId="1" type="noConversion"/>
  </si>
  <si>
    <t>민간자본사업보조</t>
    <phoneticPr fontId="1" type="noConversion"/>
  </si>
  <si>
    <t>40,000천원*1식*50%</t>
    <phoneticPr fontId="1" type="noConversion"/>
  </si>
  <si>
    <t>주민복지과 소계</t>
    <phoneticPr fontId="1" type="noConversion"/>
  </si>
  <si>
    <t>주민복지과</t>
    <phoneticPr fontId="1" type="noConversion"/>
  </si>
  <si>
    <t>국제3630지구 예천단샘로타리클럽</t>
    <phoneticPr fontId="1" type="noConversion"/>
  </si>
  <si>
    <t>제95회 어린이날 기념식 및 청소년대축제</t>
    <phoneticPr fontId="1" type="noConversion"/>
  </si>
  <si>
    <t>사회복지사업보조</t>
    <phoneticPr fontId="1" type="noConversion"/>
  </si>
  <si>
    <t>이벤트 : 8,000
현수막 : 2,000
몽골텐트임대 : 4,000
부스운영 재료비 : 3,000
에어바운스 : 2,000
식전공연 : 1,000
광고비 등 : 3,000
장기자랑참여자 선물 등 : 1,000
정수기대여 및 사무용품 등 : 1,000</t>
    <phoneticPr fontId="1" type="noConversion"/>
  </si>
  <si>
    <t>고운어린이집 외 8개소
(별지내역 참고)</t>
    <phoneticPr fontId="1" type="noConversion"/>
  </si>
  <si>
    <t>어린이집 환경개선 사업지원</t>
    <phoneticPr fontId="1" type="noConversion"/>
  </si>
  <si>
    <t xml:space="preserve">어린이집 환경개선 </t>
    <phoneticPr fontId="1" type="noConversion"/>
  </si>
  <si>
    <t>로뎀지역아동센터</t>
    <phoneticPr fontId="1" type="noConversion"/>
  </si>
  <si>
    <t>지역아동센터 특화프로그램 지원</t>
    <phoneticPr fontId="1" type="noConversion"/>
  </si>
  <si>
    <t>강사비 320,000원*9개월  =  2,880,000원
지휘자및수석강사점검비 =    220,000원
악기구입 및 수리비       =   1,500,000원
교통비 및 식비             =     100,000원
행사비(캠프비,합주회 등) =   300,000원</t>
    <phoneticPr fontId="1" type="noConversion"/>
  </si>
  <si>
    <t>&lt;예천개심사지 연등회 개최&gt;
전기및 구조물설치 : 18,500천원
홍보비 : 3,000천원
다례제 제물 1,500천원
공연비 : 5,000천원
물품구입 및 행사진행비 : 2,500천원
제등행렬 및 유등 운반비 :5,000천원
식대 : 4,500천원
&lt;성탄트리설치&gt;
성탄트리설치비 1식*10,000천원</t>
    <phoneticPr fontId="1" type="noConversion"/>
  </si>
  <si>
    <t>&lt;아리랑 전국경창대회&gt;
시상금 : 2,480천원
심사비 : 1,500천원
음향임차비 : 1,000천원
축하공연비 : 1,000천원
홍보비 : 1,500천원
사회자 및 고수 출연비 : 600천원
&lt;군민과 함께하는 국악대향연&gt;
사회자 출연비 : 300천원
공연출연비 : 3,000천워
의상 및 소품 : 2,000천원
홍보비 : 2,200천원</t>
    <phoneticPr fontId="1" type="noConversion"/>
  </si>
  <si>
    <t>제2회 예천군 보조금심의위원회 대상자선정 심의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</si>
</sst>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8" formatCode="#,##0_);[Red]\(#,##0\)"/>
    <numFmt numFmtId="179" formatCode="#,##0_ 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6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name val="맑은 고딕"/>
      <family val="3"/>
      <charset val="129"/>
      <scheme val="minor"/>
    </font>
    <font>
      <sz val="16"/>
      <name val="굴림"/>
      <family val="3"/>
      <charset val="129"/>
    </font>
    <font>
      <sz val="16"/>
      <color theme="1"/>
      <name val="굴림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rgb="FF000000"/>
      <name val="맑은 고딕"/>
      <family val="2"/>
      <charset val="129"/>
      <scheme val="minor"/>
    </font>
    <font>
      <sz val="16"/>
      <color rgb="FF000000"/>
      <name val="돋움"/>
      <family val="3"/>
      <charset val="129"/>
    </font>
    <font>
      <sz val="16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41" fontId="1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1" fontId="7" fillId="2" borderId="9" xfId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41" fontId="12" fillId="0" borderId="5" xfId="1" applyFont="1" applyBorder="1" applyAlignment="1">
      <alignment horizontal="right" vertical="center" wrapText="1"/>
    </xf>
    <xf numFmtId="41" fontId="6" fillId="0" borderId="5" xfId="1" applyFont="1" applyBorder="1" applyAlignment="1">
      <alignment horizontal="right" vertical="center" wrapText="1"/>
    </xf>
    <xf numFmtId="41" fontId="6" fillId="3" borderId="5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41" fontId="14" fillId="3" borderId="5" xfId="1" applyFont="1" applyFill="1" applyBorder="1" applyAlignment="1">
      <alignment horizontal="right" vertical="center" wrapText="1"/>
    </xf>
    <xf numFmtId="0" fontId="0" fillId="4" borderId="0" xfId="0" applyFill="1">
      <alignment vertical="center"/>
    </xf>
    <xf numFmtId="0" fontId="12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wrapText="1"/>
    </xf>
    <xf numFmtId="0" fontId="12" fillId="0" borderId="6" xfId="2" applyFont="1" applyFill="1" applyBorder="1" applyAlignment="1">
      <alignment horizontal="left" vertical="center" shrinkToFit="1"/>
    </xf>
    <xf numFmtId="0" fontId="16" fillId="0" borderId="5" xfId="2" applyFont="1" applyFill="1" applyBorder="1" applyAlignment="1">
      <alignment horizontal="left" vertical="center" shrinkToFit="1"/>
    </xf>
    <xf numFmtId="0" fontId="15" fillId="0" borderId="5" xfId="2" applyFont="1" applyFill="1" applyBorder="1" applyAlignment="1">
      <alignment horizontal="left" vertical="center" wrapText="1" shrinkToFit="1"/>
    </xf>
    <xf numFmtId="0" fontId="5" fillId="0" borderId="5" xfId="0" applyFont="1" applyFill="1" applyBorder="1" applyAlignment="1">
      <alignment horizontal="center" vertical="center"/>
    </xf>
    <xf numFmtId="41" fontId="7" fillId="0" borderId="5" xfId="1" applyFont="1" applyFill="1" applyBorder="1" applyAlignment="1">
      <alignment horizontal="right" vertical="center" wrapText="1"/>
    </xf>
    <xf numFmtId="0" fontId="16" fillId="0" borderId="5" xfId="3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41" fontId="7" fillId="0" borderId="5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9" fontId="6" fillId="0" borderId="5" xfId="1" applyNumberFormat="1" applyFont="1" applyBorder="1" applyAlignment="1">
      <alignment horizontal="left" vertical="center" wrapText="1"/>
    </xf>
    <xf numFmtId="41" fontId="6" fillId="2" borderId="5" xfId="1" applyFont="1" applyFill="1" applyBorder="1" applyAlignment="1">
      <alignment horizontal="right" vertical="center" wrapText="1"/>
    </xf>
    <xf numFmtId="38" fontId="6" fillId="0" borderId="5" xfId="1" applyNumberFormat="1" applyFont="1" applyBorder="1" applyAlignment="1">
      <alignment horizontal="right" vertical="center" wrapText="1"/>
    </xf>
    <xf numFmtId="41" fontId="6" fillId="0" borderId="5" xfId="1" applyNumberFormat="1" applyFont="1" applyBorder="1" applyAlignment="1">
      <alignment horizontal="right" vertical="center" wrapText="1"/>
    </xf>
    <xf numFmtId="178" fontId="6" fillId="0" borderId="5" xfId="6" applyNumberFormat="1" applyFont="1" applyBorder="1" applyAlignment="1">
      <alignment horizontal="right" vertical="center" wrapText="1"/>
    </xf>
    <xf numFmtId="178" fontId="12" fillId="0" borderId="5" xfId="1" applyNumberFormat="1" applyFont="1" applyBorder="1" applyAlignment="1">
      <alignment horizontal="right" vertical="center" wrapText="1"/>
    </xf>
    <xf numFmtId="178" fontId="6" fillId="0" borderId="5" xfId="1" applyNumberFormat="1" applyFont="1" applyBorder="1" applyAlignment="1">
      <alignment horizontal="right" vertical="center" wrapText="1"/>
    </xf>
    <xf numFmtId="178" fontId="12" fillId="3" borderId="5" xfId="1" applyNumberFormat="1" applyFont="1" applyFill="1" applyBorder="1" applyAlignment="1">
      <alignment horizontal="right" vertical="center" wrapText="1"/>
    </xf>
    <xf numFmtId="178" fontId="6" fillId="3" borderId="5" xfId="1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18" fillId="0" borderId="5" xfId="0" applyFont="1" applyBorder="1">
      <alignment vertical="center"/>
    </xf>
    <xf numFmtId="41" fontId="19" fillId="0" borderId="5" xfId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41" fontId="12" fillId="0" borderId="5" xfId="1" applyNumberFormat="1" applyFont="1" applyBorder="1" applyAlignment="1">
      <alignment horizontal="right" vertical="center" wrapText="1"/>
    </xf>
    <xf numFmtId="41" fontId="21" fillId="0" borderId="5" xfId="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shrinkToFit="1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41" fontId="10" fillId="5" borderId="15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7">
    <cellStyle name="쉼표 [0]" xfId="1" builtinId="6"/>
    <cellStyle name="쉼표 [0] 2" xfId="6"/>
    <cellStyle name="쉼표 [0] 2 2" xfId="5"/>
    <cellStyle name="표준" xfId="0" builtinId="0"/>
    <cellStyle name="표준 2" xfId="3"/>
    <cellStyle name="표준 2 2" xfId="2"/>
    <cellStyle name="표준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11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G6" sqref="G6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54.625" customWidth="1"/>
    <col min="6" max="12" width="20.625" customWidth="1"/>
  </cols>
  <sheetData>
    <row r="1" spans="1:12" ht="77.25" customHeight="1" x14ac:dyDescent="0.3">
      <c r="A1" s="70" t="s">
        <v>340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69" t="s">
        <v>10</v>
      </c>
      <c r="L2" s="69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14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0.75" customHeight="1" thickTop="1" x14ac:dyDescent="0.3">
      <c r="A4" s="64"/>
      <c r="B4" s="65"/>
      <c r="C4" s="66">
        <f>SUBTOTAL(103,C5:C109)</f>
        <v>98</v>
      </c>
      <c r="D4" s="66"/>
      <c r="E4" s="66"/>
      <c r="F4" s="67">
        <f>SUBTOTAL(9,F5:F109)</f>
        <v>8061594</v>
      </c>
      <c r="G4" s="67">
        <f t="shared" ref="G4:L4" si="0">SUBTOTAL(9,G5:G109)</f>
        <v>12465385</v>
      </c>
      <c r="H4" s="67">
        <f t="shared" si="0"/>
        <v>6783407</v>
      </c>
      <c r="I4" s="67">
        <f t="shared" si="0"/>
        <v>5681978</v>
      </c>
      <c r="J4" s="67">
        <f t="shared" si="0"/>
        <v>6783407</v>
      </c>
      <c r="K4" s="67">
        <f t="shared" si="0"/>
        <v>6783407</v>
      </c>
      <c r="L4" s="67">
        <f t="shared" si="0"/>
        <v>6783407</v>
      </c>
    </row>
    <row r="5" spans="1:12" ht="43.15" customHeight="1" x14ac:dyDescent="0.3">
      <c r="A5" s="71" t="s">
        <v>326</v>
      </c>
      <c r="B5" s="72"/>
      <c r="C5" s="12">
        <f>SUBTOTAL(103,C6:C8)</f>
        <v>3</v>
      </c>
      <c r="D5" s="12"/>
      <c r="E5" s="13"/>
      <c r="F5" s="14">
        <f>SUBTOTAL(9,F6:F8)</f>
        <v>28128</v>
      </c>
      <c r="G5" s="14">
        <f t="shared" ref="G5:L5" si="1">SUBTOTAL(9,G6:G8)</f>
        <v>39028</v>
      </c>
      <c r="H5" s="14">
        <f t="shared" si="1"/>
        <v>33324</v>
      </c>
      <c r="I5" s="14">
        <f t="shared" si="1"/>
        <v>5704</v>
      </c>
      <c r="J5" s="14">
        <f t="shared" si="1"/>
        <v>33324</v>
      </c>
      <c r="K5" s="14">
        <f t="shared" si="1"/>
        <v>33324</v>
      </c>
      <c r="L5" s="14">
        <f t="shared" si="1"/>
        <v>33324</v>
      </c>
    </row>
    <row r="6" spans="1:12" ht="264" customHeight="1" x14ac:dyDescent="0.3">
      <c r="A6" s="8" t="s">
        <v>327</v>
      </c>
      <c r="B6" s="10" t="s">
        <v>328</v>
      </c>
      <c r="C6" s="10" t="s">
        <v>329</v>
      </c>
      <c r="D6" s="18" t="s">
        <v>330</v>
      </c>
      <c r="E6" s="10" t="s">
        <v>331</v>
      </c>
      <c r="F6" s="11">
        <v>24000</v>
      </c>
      <c r="G6" s="11">
        <v>25000</v>
      </c>
      <c r="H6" s="11">
        <v>24000</v>
      </c>
      <c r="I6" s="11">
        <v>1000</v>
      </c>
      <c r="J6" s="11">
        <v>24000</v>
      </c>
      <c r="K6" s="11">
        <f>J6</f>
        <v>24000</v>
      </c>
      <c r="L6" s="11">
        <f>K6</f>
        <v>24000</v>
      </c>
    </row>
    <row r="7" spans="1:12" ht="63.75" customHeight="1" x14ac:dyDescent="0.3">
      <c r="A7" s="8" t="s">
        <v>327</v>
      </c>
      <c r="B7" s="10" t="s">
        <v>332</v>
      </c>
      <c r="C7" s="10" t="s">
        <v>333</v>
      </c>
      <c r="D7" s="18" t="s">
        <v>330</v>
      </c>
      <c r="E7" s="10" t="s">
        <v>334</v>
      </c>
      <c r="F7" s="11">
        <v>4128</v>
      </c>
      <c r="G7" s="11">
        <v>9028</v>
      </c>
      <c r="H7" s="11">
        <v>4324</v>
      </c>
      <c r="I7" s="11">
        <v>4704</v>
      </c>
      <c r="J7" s="11">
        <v>4324</v>
      </c>
      <c r="K7" s="11">
        <f t="shared" ref="K7:K8" si="2">J7</f>
        <v>4324</v>
      </c>
      <c r="L7" s="11">
        <f t="shared" ref="L7:L8" si="3">K7</f>
        <v>4324</v>
      </c>
    </row>
    <row r="8" spans="1:12" ht="187.5" customHeight="1" x14ac:dyDescent="0.3">
      <c r="A8" s="8" t="s">
        <v>327</v>
      </c>
      <c r="B8" s="10" t="s">
        <v>335</v>
      </c>
      <c r="C8" s="18" t="s">
        <v>336</v>
      </c>
      <c r="D8" s="18" t="s">
        <v>330</v>
      </c>
      <c r="E8" s="10" t="s">
        <v>337</v>
      </c>
      <c r="F8" s="11">
        <v>0</v>
      </c>
      <c r="G8" s="11">
        <v>5000</v>
      </c>
      <c r="H8" s="11">
        <v>5000</v>
      </c>
      <c r="I8" s="11">
        <v>0</v>
      </c>
      <c r="J8" s="11">
        <v>5000</v>
      </c>
      <c r="K8" s="11">
        <f t="shared" si="2"/>
        <v>5000</v>
      </c>
      <c r="L8" s="11">
        <f t="shared" si="3"/>
        <v>5000</v>
      </c>
    </row>
    <row r="9" spans="1:12" ht="43.15" customHeight="1" x14ac:dyDescent="0.3">
      <c r="A9" s="73" t="s">
        <v>164</v>
      </c>
      <c r="B9" s="74"/>
      <c r="C9" s="12">
        <f>SUBTOTAL(103,C10:C12)</f>
        <v>3</v>
      </c>
      <c r="D9" s="12"/>
      <c r="E9" s="12"/>
      <c r="F9" s="14">
        <f>SUBTOTAL(9,F10:F12)</f>
        <v>59000</v>
      </c>
      <c r="G9" s="14">
        <f t="shared" ref="G9:L9" si="4">SUBTOTAL(9,G10:G12)</f>
        <v>72530</v>
      </c>
      <c r="H9" s="14">
        <f t="shared" si="4"/>
        <v>60000</v>
      </c>
      <c r="I9" s="14">
        <f t="shared" si="4"/>
        <v>12530</v>
      </c>
      <c r="J9" s="14">
        <f t="shared" si="4"/>
        <v>60000</v>
      </c>
      <c r="K9" s="14">
        <f t="shared" si="4"/>
        <v>60000</v>
      </c>
      <c r="L9" s="14">
        <f t="shared" si="4"/>
        <v>60000</v>
      </c>
    </row>
    <row r="10" spans="1:12" ht="274.5" customHeight="1" x14ac:dyDescent="0.3">
      <c r="A10" s="8" t="s">
        <v>161</v>
      </c>
      <c r="B10" s="9" t="s">
        <v>165</v>
      </c>
      <c r="C10" s="44" t="s">
        <v>159</v>
      </c>
      <c r="D10" s="18" t="s">
        <v>160</v>
      </c>
      <c r="E10" s="10" t="s">
        <v>338</v>
      </c>
      <c r="F10" s="11">
        <v>40000</v>
      </c>
      <c r="G10" s="11">
        <v>50000</v>
      </c>
      <c r="H10" s="11">
        <v>40000</v>
      </c>
      <c r="I10" s="11">
        <v>10000</v>
      </c>
      <c r="J10" s="11">
        <v>40000</v>
      </c>
      <c r="K10" s="11">
        <f>J10</f>
        <v>40000</v>
      </c>
      <c r="L10" s="11">
        <f>K10</f>
        <v>40000</v>
      </c>
    </row>
    <row r="11" spans="1:12" ht="340.5" customHeight="1" x14ac:dyDescent="0.3">
      <c r="A11" s="8" t="s">
        <v>161</v>
      </c>
      <c r="B11" s="9" t="s">
        <v>162</v>
      </c>
      <c r="C11" s="44" t="s">
        <v>163</v>
      </c>
      <c r="D11" s="18" t="s">
        <v>160</v>
      </c>
      <c r="E11" s="10" t="s">
        <v>339</v>
      </c>
      <c r="F11" s="11">
        <v>15000</v>
      </c>
      <c r="G11" s="11">
        <f>SUM(H11:I11)</f>
        <v>15580</v>
      </c>
      <c r="H11" s="11">
        <v>15000</v>
      </c>
      <c r="I11" s="11">
        <v>580</v>
      </c>
      <c r="J11" s="11">
        <f>H11</f>
        <v>15000</v>
      </c>
      <c r="K11" s="11">
        <f t="shared" ref="K11:K12" si="5">J11</f>
        <v>15000</v>
      </c>
      <c r="L11" s="11">
        <f t="shared" ref="L11:L12" si="6">K11</f>
        <v>15000</v>
      </c>
    </row>
    <row r="12" spans="1:12" ht="148.9" customHeight="1" x14ac:dyDescent="0.3">
      <c r="A12" s="8" t="s">
        <v>166</v>
      </c>
      <c r="B12" s="9" t="s">
        <v>167</v>
      </c>
      <c r="C12" s="10" t="s">
        <v>168</v>
      </c>
      <c r="D12" s="18" t="s">
        <v>169</v>
      </c>
      <c r="E12" s="10" t="s">
        <v>170</v>
      </c>
      <c r="F12" s="11">
        <v>4000</v>
      </c>
      <c r="G12" s="11">
        <v>6950</v>
      </c>
      <c r="H12" s="11">
        <v>5000</v>
      </c>
      <c r="I12" s="11">
        <v>1950</v>
      </c>
      <c r="J12" s="11">
        <v>5000</v>
      </c>
      <c r="K12" s="11">
        <f t="shared" si="5"/>
        <v>5000</v>
      </c>
      <c r="L12" s="11">
        <f t="shared" si="6"/>
        <v>5000</v>
      </c>
    </row>
    <row r="13" spans="1:12" ht="43.15" customHeight="1" x14ac:dyDescent="0.3">
      <c r="A13" s="71" t="s">
        <v>320</v>
      </c>
      <c r="B13" s="72"/>
      <c r="C13" s="12">
        <f>SUBTOTAL(103,C14)</f>
        <v>1</v>
      </c>
      <c r="D13" s="12"/>
      <c r="E13" s="12"/>
      <c r="F13" s="14">
        <f>SUBTOTAL(9,F14)</f>
        <v>0</v>
      </c>
      <c r="G13" s="14">
        <f t="shared" ref="G13:L13" si="7">SUBTOTAL(9,G14)</f>
        <v>40000</v>
      </c>
      <c r="H13" s="14">
        <f t="shared" si="7"/>
        <v>20000</v>
      </c>
      <c r="I13" s="14">
        <f t="shared" si="7"/>
        <v>20000</v>
      </c>
      <c r="J13" s="14">
        <f t="shared" si="7"/>
        <v>20000</v>
      </c>
      <c r="K13" s="14">
        <f t="shared" si="7"/>
        <v>20000</v>
      </c>
      <c r="L13" s="14">
        <f t="shared" si="7"/>
        <v>20000</v>
      </c>
    </row>
    <row r="14" spans="1:12" ht="87.75" customHeight="1" x14ac:dyDescent="0.3">
      <c r="A14" s="8" t="s">
        <v>321</v>
      </c>
      <c r="B14" s="9" t="s">
        <v>322</v>
      </c>
      <c r="C14" s="10" t="s">
        <v>323</v>
      </c>
      <c r="D14" s="18" t="s">
        <v>324</v>
      </c>
      <c r="E14" s="10" t="s">
        <v>325</v>
      </c>
      <c r="F14" s="11"/>
      <c r="G14" s="11">
        <f>SUM(H14:I14)</f>
        <v>40000</v>
      </c>
      <c r="H14" s="11">
        <v>20000</v>
      </c>
      <c r="I14" s="11">
        <v>20000</v>
      </c>
      <c r="J14" s="11">
        <v>20000</v>
      </c>
      <c r="K14" s="11">
        <f>J14</f>
        <v>20000</v>
      </c>
      <c r="L14" s="11">
        <f>K14</f>
        <v>20000</v>
      </c>
    </row>
    <row r="15" spans="1:12" ht="43.15" customHeight="1" x14ac:dyDescent="0.3">
      <c r="A15" s="71" t="s">
        <v>171</v>
      </c>
      <c r="B15" s="72"/>
      <c r="C15" s="12">
        <f>SUBTOTAL(103,C16:C61)</f>
        <v>46</v>
      </c>
      <c r="D15" s="12"/>
      <c r="E15" s="12"/>
      <c r="F15" s="14">
        <f>SUBTOTAL(9,F16:F61)</f>
        <v>6049429</v>
      </c>
      <c r="G15" s="14">
        <f t="shared" ref="G15:L15" si="8">SUBTOTAL(9,G16:G61)</f>
        <v>9084933</v>
      </c>
      <c r="H15" s="14">
        <f t="shared" si="8"/>
        <v>4798093</v>
      </c>
      <c r="I15" s="14">
        <f t="shared" si="8"/>
        <v>4286840</v>
      </c>
      <c r="J15" s="14">
        <f t="shared" si="8"/>
        <v>4798093</v>
      </c>
      <c r="K15" s="14">
        <f t="shared" si="8"/>
        <v>4798093</v>
      </c>
      <c r="L15" s="14">
        <f t="shared" si="8"/>
        <v>4798093</v>
      </c>
    </row>
    <row r="16" spans="1:12" ht="50.1" customHeight="1" x14ac:dyDescent="0.3">
      <c r="A16" s="33" t="s">
        <v>15</v>
      </c>
      <c r="B16" s="9" t="s">
        <v>16</v>
      </c>
      <c r="C16" s="10" t="s">
        <v>17</v>
      </c>
      <c r="D16" s="18" t="s">
        <v>18</v>
      </c>
      <c r="E16" s="10" t="s">
        <v>19</v>
      </c>
      <c r="F16" s="11">
        <v>2400</v>
      </c>
      <c r="G16" s="11">
        <v>2400</v>
      </c>
      <c r="H16" s="11">
        <v>2400</v>
      </c>
      <c r="I16" s="11"/>
      <c r="J16" s="11">
        <v>2400</v>
      </c>
      <c r="K16" s="11">
        <f>J16</f>
        <v>2400</v>
      </c>
      <c r="L16" s="11">
        <f>K16</f>
        <v>2400</v>
      </c>
    </row>
    <row r="17" spans="1:12" ht="50.1" customHeight="1" x14ac:dyDescent="0.3">
      <c r="A17" s="33" t="s">
        <v>31</v>
      </c>
      <c r="B17" s="9" t="s">
        <v>32</v>
      </c>
      <c r="C17" s="10" t="s">
        <v>33</v>
      </c>
      <c r="D17" s="18" t="s">
        <v>34</v>
      </c>
      <c r="E17" s="10" t="s">
        <v>35</v>
      </c>
      <c r="F17" s="11">
        <v>80000</v>
      </c>
      <c r="G17" s="11">
        <v>80000</v>
      </c>
      <c r="H17" s="11">
        <v>64000</v>
      </c>
      <c r="I17" s="11">
        <v>16000</v>
      </c>
      <c r="J17" s="11">
        <v>64000</v>
      </c>
      <c r="K17" s="11">
        <f t="shared" ref="K17:K61" si="9">J17</f>
        <v>64000</v>
      </c>
      <c r="L17" s="11">
        <f t="shared" ref="L17:L61" si="10">K17</f>
        <v>64000</v>
      </c>
    </row>
    <row r="18" spans="1:12" ht="50.1" customHeight="1" x14ac:dyDescent="0.3">
      <c r="A18" s="33" t="s">
        <v>12</v>
      </c>
      <c r="B18" s="9" t="s">
        <v>36</v>
      </c>
      <c r="C18" s="10" t="s">
        <v>37</v>
      </c>
      <c r="D18" s="18" t="s">
        <v>13</v>
      </c>
      <c r="E18" s="10" t="s">
        <v>38</v>
      </c>
      <c r="F18" s="11">
        <v>1206175</v>
      </c>
      <c r="G18" s="11">
        <f t="shared" ref="G18:G23" si="11">SUM(H18:I18)</f>
        <v>1326951</v>
      </c>
      <c r="H18" s="11">
        <v>1061302</v>
      </c>
      <c r="I18" s="11">
        <v>265649</v>
      </c>
      <c r="J18" s="11">
        <v>1061302</v>
      </c>
      <c r="K18" s="11">
        <f t="shared" si="9"/>
        <v>1061302</v>
      </c>
      <c r="L18" s="11">
        <f t="shared" si="10"/>
        <v>1061302</v>
      </c>
    </row>
    <row r="19" spans="1:12" ht="50.1" customHeight="1" x14ac:dyDescent="0.3">
      <c r="A19" s="33" t="s">
        <v>12</v>
      </c>
      <c r="B19" s="9" t="s">
        <v>39</v>
      </c>
      <c r="C19" s="10" t="s">
        <v>40</v>
      </c>
      <c r="D19" s="18" t="s">
        <v>13</v>
      </c>
      <c r="E19" s="10" t="s">
        <v>41</v>
      </c>
      <c r="F19" s="11">
        <v>254341</v>
      </c>
      <c r="G19" s="11">
        <f>SUM(H19:I19)</f>
        <v>600000</v>
      </c>
      <c r="H19" s="11">
        <v>300000</v>
      </c>
      <c r="I19" s="11">
        <v>300000</v>
      </c>
      <c r="J19" s="11">
        <v>300000</v>
      </c>
      <c r="K19" s="11">
        <f t="shared" si="9"/>
        <v>300000</v>
      </c>
      <c r="L19" s="11">
        <f t="shared" si="10"/>
        <v>300000</v>
      </c>
    </row>
    <row r="20" spans="1:12" ht="50.1" customHeight="1" x14ac:dyDescent="0.3">
      <c r="A20" s="33" t="s">
        <v>12</v>
      </c>
      <c r="B20" s="9" t="s">
        <v>42</v>
      </c>
      <c r="C20" s="10" t="s">
        <v>43</v>
      </c>
      <c r="D20" s="18" t="s">
        <v>13</v>
      </c>
      <c r="E20" s="10" t="s">
        <v>44</v>
      </c>
      <c r="F20" s="11">
        <v>28000</v>
      </c>
      <c r="G20" s="11">
        <f t="shared" si="11"/>
        <v>30000</v>
      </c>
      <c r="H20" s="11">
        <v>21000</v>
      </c>
      <c r="I20" s="11">
        <v>9000</v>
      </c>
      <c r="J20" s="11">
        <v>21000</v>
      </c>
      <c r="K20" s="11">
        <f t="shared" si="9"/>
        <v>21000</v>
      </c>
      <c r="L20" s="11">
        <f t="shared" si="10"/>
        <v>21000</v>
      </c>
    </row>
    <row r="21" spans="1:12" ht="50.1" customHeight="1" x14ac:dyDescent="0.3">
      <c r="A21" s="33" t="s">
        <v>12</v>
      </c>
      <c r="B21" s="9" t="s">
        <v>45</v>
      </c>
      <c r="C21" s="10" t="s">
        <v>46</v>
      </c>
      <c r="D21" s="18" t="s">
        <v>13</v>
      </c>
      <c r="E21" s="10" t="s">
        <v>47</v>
      </c>
      <c r="F21" s="11">
        <v>17535</v>
      </c>
      <c r="G21" s="11">
        <f t="shared" si="11"/>
        <v>30000</v>
      </c>
      <c r="H21" s="11">
        <v>15000</v>
      </c>
      <c r="I21" s="11">
        <v>15000</v>
      </c>
      <c r="J21" s="11">
        <v>15000</v>
      </c>
      <c r="K21" s="11">
        <f t="shared" si="9"/>
        <v>15000</v>
      </c>
      <c r="L21" s="11">
        <f t="shared" si="10"/>
        <v>15000</v>
      </c>
    </row>
    <row r="22" spans="1:12" ht="50.1" customHeight="1" x14ac:dyDescent="0.3">
      <c r="A22" s="33" t="s">
        <v>12</v>
      </c>
      <c r="B22" s="9" t="s">
        <v>48</v>
      </c>
      <c r="C22" s="10" t="s">
        <v>49</v>
      </c>
      <c r="D22" s="18" t="s">
        <v>13</v>
      </c>
      <c r="E22" s="10" t="s">
        <v>50</v>
      </c>
      <c r="F22" s="11"/>
      <c r="G22" s="11">
        <f t="shared" si="11"/>
        <v>120000</v>
      </c>
      <c r="H22" s="11">
        <v>60000</v>
      </c>
      <c r="I22" s="11">
        <v>60000</v>
      </c>
      <c r="J22" s="11">
        <v>60000</v>
      </c>
      <c r="K22" s="11">
        <f t="shared" si="9"/>
        <v>60000</v>
      </c>
      <c r="L22" s="11">
        <f t="shared" si="10"/>
        <v>60000</v>
      </c>
    </row>
    <row r="23" spans="1:12" ht="50.1" customHeight="1" x14ac:dyDescent="0.3">
      <c r="A23" s="33" t="s">
        <v>12</v>
      </c>
      <c r="B23" s="9" t="s">
        <v>51</v>
      </c>
      <c r="C23" s="10" t="s">
        <v>52</v>
      </c>
      <c r="D23" s="18" t="s">
        <v>13</v>
      </c>
      <c r="E23" s="10" t="s">
        <v>53</v>
      </c>
      <c r="F23" s="11"/>
      <c r="G23" s="11">
        <f t="shared" si="11"/>
        <v>9920</v>
      </c>
      <c r="H23" s="11">
        <v>4960</v>
      </c>
      <c r="I23" s="11">
        <v>4960</v>
      </c>
      <c r="J23" s="11">
        <v>4960</v>
      </c>
      <c r="K23" s="11">
        <f t="shared" si="9"/>
        <v>4960</v>
      </c>
      <c r="L23" s="11">
        <f t="shared" si="10"/>
        <v>4960</v>
      </c>
    </row>
    <row r="24" spans="1:12" ht="50.1" customHeight="1" x14ac:dyDescent="0.3">
      <c r="A24" s="41" t="s">
        <v>55</v>
      </c>
      <c r="B24" s="19" t="s">
        <v>56</v>
      </c>
      <c r="C24" s="19" t="s">
        <v>57</v>
      </c>
      <c r="D24" s="24" t="s">
        <v>58</v>
      </c>
      <c r="E24" s="19" t="s">
        <v>59</v>
      </c>
      <c r="F24" s="25">
        <v>15400</v>
      </c>
      <c r="G24" s="25">
        <f t="shared" ref="G24:G29" si="12">SUM(H24:I24)</f>
        <v>29000</v>
      </c>
      <c r="H24" s="25">
        <v>20300</v>
      </c>
      <c r="I24" s="25">
        <v>8700</v>
      </c>
      <c r="J24" s="25">
        <v>20300</v>
      </c>
      <c r="K24" s="11">
        <f t="shared" si="9"/>
        <v>20300</v>
      </c>
      <c r="L24" s="11">
        <f t="shared" si="10"/>
        <v>20300</v>
      </c>
    </row>
    <row r="25" spans="1:12" ht="50.1" customHeight="1" x14ac:dyDescent="0.3">
      <c r="A25" s="42" t="s">
        <v>55</v>
      </c>
      <c r="B25" s="19" t="s">
        <v>60</v>
      </c>
      <c r="C25" s="19" t="s">
        <v>61</v>
      </c>
      <c r="D25" s="24" t="s">
        <v>58</v>
      </c>
      <c r="E25" s="19" t="s">
        <v>62</v>
      </c>
      <c r="F25" s="25">
        <v>180500</v>
      </c>
      <c r="G25" s="25">
        <f t="shared" si="12"/>
        <v>268000</v>
      </c>
      <c r="H25" s="25">
        <v>134000</v>
      </c>
      <c r="I25" s="25">
        <v>134000</v>
      </c>
      <c r="J25" s="25">
        <v>134000</v>
      </c>
      <c r="K25" s="11">
        <f t="shared" si="9"/>
        <v>134000</v>
      </c>
      <c r="L25" s="11">
        <f t="shared" si="10"/>
        <v>134000</v>
      </c>
    </row>
    <row r="26" spans="1:12" ht="50.1" customHeight="1" x14ac:dyDescent="0.3">
      <c r="A26" s="42" t="s">
        <v>55</v>
      </c>
      <c r="B26" s="19" t="s">
        <v>63</v>
      </c>
      <c r="C26" s="19" t="s">
        <v>64</v>
      </c>
      <c r="D26" s="24" t="s">
        <v>58</v>
      </c>
      <c r="E26" s="19" t="s">
        <v>65</v>
      </c>
      <c r="F26" s="25">
        <v>90750</v>
      </c>
      <c r="G26" s="25">
        <f t="shared" si="12"/>
        <v>205500</v>
      </c>
      <c r="H26" s="25">
        <v>102750</v>
      </c>
      <c r="I26" s="25">
        <v>102750</v>
      </c>
      <c r="J26" s="25">
        <v>102750</v>
      </c>
      <c r="K26" s="11">
        <f t="shared" si="9"/>
        <v>102750</v>
      </c>
      <c r="L26" s="11">
        <f t="shared" si="10"/>
        <v>102750</v>
      </c>
    </row>
    <row r="27" spans="1:12" ht="50.1" customHeight="1" x14ac:dyDescent="0.3">
      <c r="A27" s="42" t="s">
        <v>15</v>
      </c>
      <c r="B27" s="19" t="s">
        <v>66</v>
      </c>
      <c r="C27" s="19" t="s">
        <v>67</v>
      </c>
      <c r="D27" s="24" t="s">
        <v>18</v>
      </c>
      <c r="E27" s="19" t="s">
        <v>68</v>
      </c>
      <c r="F27" s="25">
        <v>21544</v>
      </c>
      <c r="G27" s="25">
        <f t="shared" si="12"/>
        <v>47312</v>
      </c>
      <c r="H27" s="25">
        <v>23656</v>
      </c>
      <c r="I27" s="25">
        <v>23656</v>
      </c>
      <c r="J27" s="25">
        <v>23656</v>
      </c>
      <c r="K27" s="11">
        <f t="shared" si="9"/>
        <v>23656</v>
      </c>
      <c r="L27" s="11">
        <f t="shared" si="10"/>
        <v>23656</v>
      </c>
    </row>
    <row r="28" spans="1:12" ht="50.1" customHeight="1" x14ac:dyDescent="0.3">
      <c r="A28" s="42" t="s">
        <v>15</v>
      </c>
      <c r="B28" s="19" t="s">
        <v>69</v>
      </c>
      <c r="C28" s="19" t="s">
        <v>70</v>
      </c>
      <c r="D28" s="24" t="s">
        <v>18</v>
      </c>
      <c r="E28" s="19" t="s">
        <v>71</v>
      </c>
      <c r="F28" s="25">
        <v>3973</v>
      </c>
      <c r="G28" s="25">
        <f t="shared" si="12"/>
        <v>10088</v>
      </c>
      <c r="H28" s="25">
        <v>5044</v>
      </c>
      <c r="I28" s="25">
        <v>5044</v>
      </c>
      <c r="J28" s="25">
        <v>5044</v>
      </c>
      <c r="K28" s="11">
        <f t="shared" si="9"/>
        <v>5044</v>
      </c>
      <c r="L28" s="11">
        <f t="shared" si="10"/>
        <v>5044</v>
      </c>
    </row>
    <row r="29" spans="1:12" ht="52.5" x14ac:dyDescent="0.3">
      <c r="A29" s="42" t="s">
        <v>55</v>
      </c>
      <c r="B29" s="19" t="s">
        <v>72</v>
      </c>
      <c r="C29" s="19" t="s">
        <v>73</v>
      </c>
      <c r="D29" s="24" t="s">
        <v>58</v>
      </c>
      <c r="E29" s="19" t="s">
        <v>74</v>
      </c>
      <c r="F29" s="25">
        <v>1500</v>
      </c>
      <c r="G29" s="25">
        <f t="shared" si="12"/>
        <v>5948</v>
      </c>
      <c r="H29" s="25">
        <v>2974</v>
      </c>
      <c r="I29" s="25">
        <v>2974</v>
      </c>
      <c r="J29" s="25">
        <v>2974</v>
      </c>
      <c r="K29" s="11">
        <f t="shared" si="9"/>
        <v>2974</v>
      </c>
      <c r="L29" s="11">
        <f t="shared" si="10"/>
        <v>2974</v>
      </c>
    </row>
    <row r="30" spans="1:12" ht="111" customHeight="1" x14ac:dyDescent="0.3">
      <c r="A30" s="33" t="s">
        <v>55</v>
      </c>
      <c r="B30" s="37" t="s">
        <v>75</v>
      </c>
      <c r="C30" s="29" t="s">
        <v>76</v>
      </c>
      <c r="D30" s="68" t="s">
        <v>58</v>
      </c>
      <c r="E30" s="29" t="s">
        <v>77</v>
      </c>
      <c r="F30" s="34">
        <v>216500</v>
      </c>
      <c r="G30" s="34">
        <f>SUM(H30:I30)</f>
        <v>393000</v>
      </c>
      <c r="H30" s="34">
        <v>196500</v>
      </c>
      <c r="I30" s="34">
        <v>196500</v>
      </c>
      <c r="J30" s="34">
        <v>196500</v>
      </c>
      <c r="K30" s="11">
        <f t="shared" si="9"/>
        <v>196500</v>
      </c>
      <c r="L30" s="11">
        <f t="shared" si="10"/>
        <v>196500</v>
      </c>
    </row>
    <row r="31" spans="1:12" ht="50.1" customHeight="1" x14ac:dyDescent="0.3">
      <c r="A31" s="33" t="s">
        <v>55</v>
      </c>
      <c r="B31" s="37" t="s">
        <v>78</v>
      </c>
      <c r="C31" s="29" t="s">
        <v>79</v>
      </c>
      <c r="D31" s="68" t="s">
        <v>58</v>
      </c>
      <c r="E31" s="29" t="s">
        <v>80</v>
      </c>
      <c r="F31" s="34">
        <v>10000</v>
      </c>
      <c r="G31" s="34">
        <v>20000</v>
      </c>
      <c r="H31" s="34">
        <v>10000</v>
      </c>
      <c r="I31" s="34">
        <v>10000</v>
      </c>
      <c r="J31" s="34">
        <v>10000</v>
      </c>
      <c r="K31" s="11">
        <f t="shared" si="9"/>
        <v>10000</v>
      </c>
      <c r="L31" s="11">
        <f t="shared" si="10"/>
        <v>10000</v>
      </c>
    </row>
    <row r="32" spans="1:12" ht="50.1" customHeight="1" x14ac:dyDescent="0.3">
      <c r="A32" s="33" t="s">
        <v>55</v>
      </c>
      <c r="B32" s="37" t="s">
        <v>81</v>
      </c>
      <c r="C32" s="29" t="s">
        <v>82</v>
      </c>
      <c r="D32" s="68" t="s">
        <v>58</v>
      </c>
      <c r="E32" s="29" t="s">
        <v>83</v>
      </c>
      <c r="F32" s="34">
        <v>360000</v>
      </c>
      <c r="G32" s="34">
        <v>720000</v>
      </c>
      <c r="H32" s="34">
        <v>360000</v>
      </c>
      <c r="I32" s="34">
        <v>360000</v>
      </c>
      <c r="J32" s="34">
        <v>360000</v>
      </c>
      <c r="K32" s="11">
        <f t="shared" si="9"/>
        <v>360000</v>
      </c>
      <c r="L32" s="11">
        <f t="shared" si="10"/>
        <v>360000</v>
      </c>
    </row>
    <row r="33" spans="1:12" ht="50.1" customHeight="1" x14ac:dyDescent="0.3">
      <c r="A33" s="33" t="s">
        <v>55</v>
      </c>
      <c r="B33" s="37" t="s">
        <v>84</v>
      </c>
      <c r="C33" s="29" t="s">
        <v>85</v>
      </c>
      <c r="D33" s="68" t="s">
        <v>58</v>
      </c>
      <c r="E33" s="29" t="s">
        <v>86</v>
      </c>
      <c r="F33" s="34">
        <v>0</v>
      </c>
      <c r="G33" s="34">
        <v>100000</v>
      </c>
      <c r="H33" s="34">
        <v>50000</v>
      </c>
      <c r="I33" s="34">
        <v>50000</v>
      </c>
      <c r="J33" s="34">
        <v>50000</v>
      </c>
      <c r="K33" s="11">
        <f t="shared" si="9"/>
        <v>50000</v>
      </c>
      <c r="L33" s="11">
        <f t="shared" si="10"/>
        <v>50000</v>
      </c>
    </row>
    <row r="34" spans="1:12" ht="50.1" customHeight="1" x14ac:dyDescent="0.3">
      <c r="A34" s="33" t="s">
        <v>55</v>
      </c>
      <c r="B34" s="37" t="s">
        <v>91</v>
      </c>
      <c r="C34" s="29" t="s">
        <v>87</v>
      </c>
      <c r="D34" s="68" t="s">
        <v>58</v>
      </c>
      <c r="E34" s="29" t="s">
        <v>88</v>
      </c>
      <c r="F34" s="34">
        <v>0</v>
      </c>
      <c r="G34" s="34">
        <v>33000</v>
      </c>
      <c r="H34" s="34">
        <v>16500</v>
      </c>
      <c r="I34" s="34">
        <v>16500</v>
      </c>
      <c r="J34" s="34">
        <v>16500</v>
      </c>
      <c r="K34" s="11">
        <f t="shared" si="9"/>
        <v>16500</v>
      </c>
      <c r="L34" s="11">
        <f t="shared" si="10"/>
        <v>16500</v>
      </c>
    </row>
    <row r="35" spans="1:12" ht="50.1" customHeight="1" x14ac:dyDescent="0.3">
      <c r="A35" s="33" t="s">
        <v>55</v>
      </c>
      <c r="B35" s="37" t="s">
        <v>92</v>
      </c>
      <c r="C35" s="29" t="s">
        <v>89</v>
      </c>
      <c r="D35" s="68" t="s">
        <v>58</v>
      </c>
      <c r="E35" s="29" t="s">
        <v>90</v>
      </c>
      <c r="F35" s="34">
        <v>0</v>
      </c>
      <c r="G35" s="34">
        <v>8000</v>
      </c>
      <c r="H35" s="34">
        <v>4000</v>
      </c>
      <c r="I35" s="34">
        <v>4000</v>
      </c>
      <c r="J35" s="34">
        <v>4000</v>
      </c>
      <c r="K35" s="11">
        <f t="shared" si="9"/>
        <v>4000</v>
      </c>
      <c r="L35" s="11">
        <f t="shared" si="10"/>
        <v>4000</v>
      </c>
    </row>
    <row r="36" spans="1:12" s="26" customFormat="1" ht="50.1" customHeight="1" x14ac:dyDescent="0.3">
      <c r="A36" s="33" t="s">
        <v>93</v>
      </c>
      <c r="B36" s="37" t="s">
        <v>94</v>
      </c>
      <c r="C36" s="29" t="s">
        <v>95</v>
      </c>
      <c r="D36" s="68" t="s">
        <v>96</v>
      </c>
      <c r="E36" s="29" t="s">
        <v>97</v>
      </c>
      <c r="F36" s="34">
        <v>60000</v>
      </c>
      <c r="G36" s="34">
        <v>120000</v>
      </c>
      <c r="H36" s="34">
        <v>60000</v>
      </c>
      <c r="I36" s="34">
        <v>60000</v>
      </c>
      <c r="J36" s="34">
        <v>60000</v>
      </c>
      <c r="K36" s="11">
        <f t="shared" si="9"/>
        <v>60000</v>
      </c>
      <c r="L36" s="11">
        <f t="shared" si="10"/>
        <v>60000</v>
      </c>
    </row>
    <row r="37" spans="1:12" s="26" customFormat="1" ht="50.1" customHeight="1" x14ac:dyDescent="0.3">
      <c r="A37" s="33" t="s">
        <v>98</v>
      </c>
      <c r="B37" s="37" t="s">
        <v>99</v>
      </c>
      <c r="C37" s="29" t="s">
        <v>100</v>
      </c>
      <c r="D37" s="68" t="s">
        <v>54</v>
      </c>
      <c r="E37" s="29" t="s">
        <v>101</v>
      </c>
      <c r="F37" s="34">
        <v>120000</v>
      </c>
      <c r="G37" s="34">
        <v>240000</v>
      </c>
      <c r="H37" s="34">
        <v>120000</v>
      </c>
      <c r="I37" s="34">
        <v>120000</v>
      </c>
      <c r="J37" s="34">
        <v>120000</v>
      </c>
      <c r="K37" s="11">
        <f t="shared" si="9"/>
        <v>120000</v>
      </c>
      <c r="L37" s="11">
        <f t="shared" si="10"/>
        <v>120000</v>
      </c>
    </row>
    <row r="38" spans="1:12" s="26" customFormat="1" ht="50.1" customHeight="1" x14ac:dyDescent="0.3">
      <c r="A38" s="33" t="s">
        <v>98</v>
      </c>
      <c r="B38" s="37" t="s">
        <v>99</v>
      </c>
      <c r="C38" s="29" t="s">
        <v>102</v>
      </c>
      <c r="D38" s="68" t="s">
        <v>54</v>
      </c>
      <c r="E38" s="29" t="s">
        <v>103</v>
      </c>
      <c r="F38" s="34">
        <v>180000</v>
      </c>
      <c r="G38" s="34">
        <v>360000</v>
      </c>
      <c r="H38" s="34">
        <v>180000</v>
      </c>
      <c r="I38" s="34">
        <v>180000</v>
      </c>
      <c r="J38" s="34">
        <v>180000</v>
      </c>
      <c r="K38" s="11">
        <f t="shared" si="9"/>
        <v>180000</v>
      </c>
      <c r="L38" s="11">
        <f t="shared" si="10"/>
        <v>180000</v>
      </c>
    </row>
    <row r="39" spans="1:12" ht="50.1" customHeight="1" x14ac:dyDescent="0.3">
      <c r="A39" s="33" t="s">
        <v>98</v>
      </c>
      <c r="B39" s="29" t="s">
        <v>104</v>
      </c>
      <c r="C39" s="27" t="s">
        <v>20</v>
      </c>
      <c r="D39" s="68" t="s">
        <v>18</v>
      </c>
      <c r="E39" s="29" t="s">
        <v>105</v>
      </c>
      <c r="F39" s="34">
        <v>180000</v>
      </c>
      <c r="G39" s="34">
        <v>220000</v>
      </c>
      <c r="H39" s="34">
        <f>G39/2</f>
        <v>110000</v>
      </c>
      <c r="I39" s="34">
        <f t="shared" ref="I39:I50" si="13">G39-H39</f>
        <v>110000</v>
      </c>
      <c r="J39" s="34">
        <f>H39</f>
        <v>110000</v>
      </c>
      <c r="K39" s="11">
        <f t="shared" si="9"/>
        <v>110000</v>
      </c>
      <c r="L39" s="11">
        <f t="shared" si="10"/>
        <v>110000</v>
      </c>
    </row>
    <row r="40" spans="1:12" ht="50.1" customHeight="1" x14ac:dyDescent="0.3">
      <c r="A40" s="33" t="s">
        <v>55</v>
      </c>
      <c r="B40" s="28" t="s">
        <v>106</v>
      </c>
      <c r="C40" s="29" t="s">
        <v>21</v>
      </c>
      <c r="D40" s="68" t="s">
        <v>18</v>
      </c>
      <c r="E40" s="29" t="s">
        <v>107</v>
      </c>
      <c r="F40" s="34">
        <v>103500</v>
      </c>
      <c r="G40" s="34">
        <v>198000</v>
      </c>
      <c r="H40" s="34">
        <f>G40/2</f>
        <v>99000</v>
      </c>
      <c r="I40" s="34">
        <f t="shared" si="13"/>
        <v>99000</v>
      </c>
      <c r="J40" s="34">
        <f t="shared" ref="J40:J50" si="14">H40</f>
        <v>99000</v>
      </c>
      <c r="K40" s="11">
        <f t="shared" si="9"/>
        <v>99000</v>
      </c>
      <c r="L40" s="11">
        <f t="shared" si="10"/>
        <v>99000</v>
      </c>
    </row>
    <row r="41" spans="1:12" ht="50.1" customHeight="1" x14ac:dyDescent="0.3">
      <c r="A41" s="33" t="s">
        <v>55</v>
      </c>
      <c r="B41" s="38" t="s">
        <v>108</v>
      </c>
      <c r="C41" s="29" t="s">
        <v>22</v>
      </c>
      <c r="D41" s="68" t="s">
        <v>18</v>
      </c>
      <c r="E41" s="29" t="s">
        <v>109</v>
      </c>
      <c r="F41" s="34">
        <v>12000</v>
      </c>
      <c r="G41" s="34">
        <v>6000</v>
      </c>
      <c r="H41" s="34">
        <f>G41/2</f>
        <v>3000</v>
      </c>
      <c r="I41" s="34">
        <f t="shared" si="13"/>
        <v>3000</v>
      </c>
      <c r="J41" s="34">
        <f t="shared" si="14"/>
        <v>3000</v>
      </c>
      <c r="K41" s="11">
        <f t="shared" si="9"/>
        <v>3000</v>
      </c>
      <c r="L41" s="11">
        <f t="shared" si="10"/>
        <v>3000</v>
      </c>
    </row>
    <row r="42" spans="1:12" ht="50.1" customHeight="1" x14ac:dyDescent="0.3">
      <c r="A42" s="33" t="s">
        <v>55</v>
      </c>
      <c r="B42" s="28" t="s">
        <v>110</v>
      </c>
      <c r="C42" s="27" t="s">
        <v>23</v>
      </c>
      <c r="D42" s="68" t="s">
        <v>18</v>
      </c>
      <c r="E42" s="29" t="s">
        <v>111</v>
      </c>
      <c r="F42" s="34">
        <v>100000</v>
      </c>
      <c r="G42" s="34">
        <v>320000</v>
      </c>
      <c r="H42" s="34">
        <f>G42*0.25</f>
        <v>80000</v>
      </c>
      <c r="I42" s="34">
        <f t="shared" si="13"/>
        <v>240000</v>
      </c>
      <c r="J42" s="34">
        <f t="shared" si="14"/>
        <v>80000</v>
      </c>
      <c r="K42" s="11">
        <f t="shared" si="9"/>
        <v>80000</v>
      </c>
      <c r="L42" s="11">
        <f t="shared" si="10"/>
        <v>80000</v>
      </c>
    </row>
    <row r="43" spans="1:12" ht="50.1" customHeight="1" x14ac:dyDescent="0.3">
      <c r="A43" s="33" t="s">
        <v>55</v>
      </c>
      <c r="B43" s="39" t="s">
        <v>112</v>
      </c>
      <c r="C43" s="27" t="s">
        <v>24</v>
      </c>
      <c r="D43" s="68" t="s">
        <v>18</v>
      </c>
      <c r="E43" s="29" t="s">
        <v>25</v>
      </c>
      <c r="F43" s="34">
        <v>24000</v>
      </c>
      <c r="G43" s="34">
        <v>48000</v>
      </c>
      <c r="H43" s="34">
        <f t="shared" ref="H43:H48" si="15">G43/2</f>
        <v>24000</v>
      </c>
      <c r="I43" s="34">
        <f t="shared" si="13"/>
        <v>24000</v>
      </c>
      <c r="J43" s="34">
        <f t="shared" si="14"/>
        <v>24000</v>
      </c>
      <c r="K43" s="11">
        <f t="shared" si="9"/>
        <v>24000</v>
      </c>
      <c r="L43" s="11">
        <f t="shared" si="10"/>
        <v>24000</v>
      </c>
    </row>
    <row r="44" spans="1:12" ht="64.5" customHeight="1" x14ac:dyDescent="0.3">
      <c r="A44" s="33" t="s">
        <v>55</v>
      </c>
      <c r="B44" s="39" t="s">
        <v>113</v>
      </c>
      <c r="C44" s="27" t="s">
        <v>114</v>
      </c>
      <c r="D44" s="68" t="s">
        <v>18</v>
      </c>
      <c r="E44" s="27" t="s">
        <v>115</v>
      </c>
      <c r="F44" s="34">
        <v>40000</v>
      </c>
      <c r="G44" s="34">
        <v>7800</v>
      </c>
      <c r="H44" s="34">
        <v>3500</v>
      </c>
      <c r="I44" s="34">
        <v>4300</v>
      </c>
      <c r="J44" s="34">
        <f t="shared" si="14"/>
        <v>3500</v>
      </c>
      <c r="K44" s="11">
        <f t="shared" si="9"/>
        <v>3500</v>
      </c>
      <c r="L44" s="11">
        <f t="shared" si="10"/>
        <v>3500</v>
      </c>
    </row>
    <row r="45" spans="1:12" ht="64.5" customHeight="1" x14ac:dyDescent="0.3">
      <c r="A45" s="33" t="s">
        <v>55</v>
      </c>
      <c r="B45" s="30" t="s">
        <v>116</v>
      </c>
      <c r="C45" s="27" t="s">
        <v>26</v>
      </c>
      <c r="D45" s="68" t="s">
        <v>18</v>
      </c>
      <c r="E45" s="27" t="s">
        <v>117</v>
      </c>
      <c r="F45" s="34">
        <v>50000</v>
      </c>
      <c r="G45" s="34">
        <v>200000</v>
      </c>
      <c r="H45" s="34">
        <f t="shared" si="15"/>
        <v>100000</v>
      </c>
      <c r="I45" s="34">
        <f t="shared" si="13"/>
        <v>100000</v>
      </c>
      <c r="J45" s="34">
        <f t="shared" si="14"/>
        <v>100000</v>
      </c>
      <c r="K45" s="11">
        <f t="shared" si="9"/>
        <v>100000</v>
      </c>
      <c r="L45" s="11">
        <f t="shared" si="10"/>
        <v>100000</v>
      </c>
    </row>
    <row r="46" spans="1:12" ht="64.5" customHeight="1" x14ac:dyDescent="0.3">
      <c r="A46" s="33" t="s">
        <v>55</v>
      </c>
      <c r="B46" s="35" t="s">
        <v>118</v>
      </c>
      <c r="C46" s="27" t="s">
        <v>27</v>
      </c>
      <c r="D46" s="68" t="s">
        <v>18</v>
      </c>
      <c r="E46" s="27" t="s">
        <v>119</v>
      </c>
      <c r="F46" s="34">
        <v>9660</v>
      </c>
      <c r="G46" s="34">
        <v>11040</v>
      </c>
      <c r="H46" s="34">
        <f t="shared" si="15"/>
        <v>5520</v>
      </c>
      <c r="I46" s="34">
        <f t="shared" si="13"/>
        <v>5520</v>
      </c>
      <c r="J46" s="34">
        <f t="shared" si="14"/>
        <v>5520</v>
      </c>
      <c r="K46" s="11">
        <f t="shared" si="9"/>
        <v>5520</v>
      </c>
      <c r="L46" s="11">
        <f t="shared" si="10"/>
        <v>5520</v>
      </c>
    </row>
    <row r="47" spans="1:12" ht="64.5" customHeight="1" x14ac:dyDescent="0.3">
      <c r="A47" s="33" t="s">
        <v>55</v>
      </c>
      <c r="B47" s="31" t="s">
        <v>120</v>
      </c>
      <c r="C47" s="27" t="s">
        <v>28</v>
      </c>
      <c r="D47" s="68" t="s">
        <v>18</v>
      </c>
      <c r="E47" s="27" t="s">
        <v>121</v>
      </c>
      <c r="F47" s="34">
        <v>7500</v>
      </c>
      <c r="G47" s="34">
        <v>7640</v>
      </c>
      <c r="H47" s="34">
        <f t="shared" si="15"/>
        <v>3820</v>
      </c>
      <c r="I47" s="34">
        <f t="shared" si="13"/>
        <v>3820</v>
      </c>
      <c r="J47" s="34">
        <f t="shared" si="14"/>
        <v>3820</v>
      </c>
      <c r="K47" s="11">
        <f t="shared" si="9"/>
        <v>3820</v>
      </c>
      <c r="L47" s="11">
        <f t="shared" si="10"/>
        <v>3820</v>
      </c>
    </row>
    <row r="48" spans="1:12" ht="64.5" customHeight="1" x14ac:dyDescent="0.3">
      <c r="A48" s="33" t="s">
        <v>55</v>
      </c>
      <c r="B48" s="32" t="s">
        <v>122</v>
      </c>
      <c r="C48" s="27" t="s">
        <v>29</v>
      </c>
      <c r="D48" s="68" t="s">
        <v>18</v>
      </c>
      <c r="E48" s="27" t="s">
        <v>123</v>
      </c>
      <c r="F48" s="34">
        <v>95700</v>
      </c>
      <c r="G48" s="34">
        <v>104000</v>
      </c>
      <c r="H48" s="34">
        <f t="shared" si="15"/>
        <v>52000</v>
      </c>
      <c r="I48" s="34">
        <f t="shared" si="13"/>
        <v>52000</v>
      </c>
      <c r="J48" s="34">
        <f t="shared" si="14"/>
        <v>52000</v>
      </c>
      <c r="K48" s="11">
        <f t="shared" si="9"/>
        <v>52000</v>
      </c>
      <c r="L48" s="11">
        <f t="shared" si="10"/>
        <v>52000</v>
      </c>
    </row>
    <row r="49" spans="1:12" ht="64.5" customHeight="1" x14ac:dyDescent="0.3">
      <c r="A49" s="33" t="s">
        <v>55</v>
      </c>
      <c r="B49" s="29" t="s">
        <v>124</v>
      </c>
      <c r="C49" s="27" t="s">
        <v>30</v>
      </c>
      <c r="D49" s="68" t="s">
        <v>18</v>
      </c>
      <c r="E49" s="27" t="s">
        <v>125</v>
      </c>
      <c r="F49" s="34">
        <v>163500</v>
      </c>
      <c r="G49" s="34">
        <v>545000</v>
      </c>
      <c r="H49" s="34">
        <v>163500</v>
      </c>
      <c r="I49" s="34">
        <f t="shared" si="13"/>
        <v>381500</v>
      </c>
      <c r="J49" s="34">
        <f t="shared" si="14"/>
        <v>163500</v>
      </c>
      <c r="K49" s="11">
        <f t="shared" si="9"/>
        <v>163500</v>
      </c>
      <c r="L49" s="11">
        <f t="shared" si="10"/>
        <v>163500</v>
      </c>
    </row>
    <row r="50" spans="1:12" ht="64.5" customHeight="1" x14ac:dyDescent="0.3">
      <c r="A50" s="33" t="s">
        <v>55</v>
      </c>
      <c r="B50" s="29" t="s">
        <v>126</v>
      </c>
      <c r="C50" s="29" t="s">
        <v>127</v>
      </c>
      <c r="D50" s="68" t="s">
        <v>18</v>
      </c>
      <c r="E50" s="27" t="s">
        <v>128</v>
      </c>
      <c r="F50" s="34">
        <v>22851</v>
      </c>
      <c r="G50" s="34">
        <v>40000</v>
      </c>
      <c r="H50" s="34">
        <f>G50/2</f>
        <v>20000</v>
      </c>
      <c r="I50" s="34">
        <f t="shared" si="13"/>
        <v>20000</v>
      </c>
      <c r="J50" s="34">
        <f t="shared" si="14"/>
        <v>20000</v>
      </c>
      <c r="K50" s="11">
        <f t="shared" si="9"/>
        <v>20000</v>
      </c>
      <c r="L50" s="11">
        <f t="shared" si="10"/>
        <v>20000</v>
      </c>
    </row>
    <row r="51" spans="1:12" ht="50.1" customHeight="1" x14ac:dyDescent="0.3">
      <c r="A51" s="33" t="s">
        <v>15</v>
      </c>
      <c r="B51" s="37" t="s">
        <v>132</v>
      </c>
      <c r="C51" s="29" t="s">
        <v>133</v>
      </c>
      <c r="D51" s="68" t="s">
        <v>18</v>
      </c>
      <c r="E51" s="29" t="s">
        <v>134</v>
      </c>
      <c r="F51" s="34">
        <v>48000</v>
      </c>
      <c r="G51" s="34">
        <v>43200</v>
      </c>
      <c r="H51" s="34">
        <v>43200</v>
      </c>
      <c r="I51" s="34">
        <v>0</v>
      </c>
      <c r="J51" s="34">
        <v>43200</v>
      </c>
      <c r="K51" s="11">
        <f t="shared" si="9"/>
        <v>43200</v>
      </c>
      <c r="L51" s="11">
        <f t="shared" si="10"/>
        <v>43200</v>
      </c>
    </row>
    <row r="52" spans="1:12" ht="50.1" customHeight="1" x14ac:dyDescent="0.3">
      <c r="A52" s="33" t="s">
        <v>15</v>
      </c>
      <c r="B52" s="37" t="s">
        <v>132</v>
      </c>
      <c r="C52" s="29" t="s">
        <v>135</v>
      </c>
      <c r="D52" s="68" t="s">
        <v>18</v>
      </c>
      <c r="E52" s="29" t="s">
        <v>136</v>
      </c>
      <c r="F52" s="34">
        <v>214000</v>
      </c>
      <c r="G52" s="34">
        <v>428000</v>
      </c>
      <c r="H52" s="34">
        <v>214000</v>
      </c>
      <c r="I52" s="34">
        <v>214000</v>
      </c>
      <c r="J52" s="34">
        <v>214000</v>
      </c>
      <c r="K52" s="11">
        <f t="shared" si="9"/>
        <v>214000</v>
      </c>
      <c r="L52" s="11">
        <f t="shared" si="10"/>
        <v>214000</v>
      </c>
    </row>
    <row r="53" spans="1:12" ht="50.1" customHeight="1" x14ac:dyDescent="0.3">
      <c r="A53" s="33" t="s">
        <v>15</v>
      </c>
      <c r="B53" s="37" t="s">
        <v>132</v>
      </c>
      <c r="C53" s="29" t="s">
        <v>137</v>
      </c>
      <c r="D53" s="68" t="s">
        <v>18</v>
      </c>
      <c r="E53" s="29" t="s">
        <v>138</v>
      </c>
      <c r="F53" s="34">
        <v>33600</v>
      </c>
      <c r="G53" s="34">
        <v>48000</v>
      </c>
      <c r="H53" s="34">
        <v>33600</v>
      </c>
      <c r="I53" s="34">
        <v>14400</v>
      </c>
      <c r="J53" s="34">
        <v>33600</v>
      </c>
      <c r="K53" s="11">
        <f t="shared" si="9"/>
        <v>33600</v>
      </c>
      <c r="L53" s="11">
        <f t="shared" si="10"/>
        <v>33600</v>
      </c>
    </row>
    <row r="54" spans="1:12" ht="50.1" customHeight="1" x14ac:dyDescent="0.3">
      <c r="A54" s="33" t="s">
        <v>15</v>
      </c>
      <c r="B54" s="37" t="s">
        <v>139</v>
      </c>
      <c r="C54" s="29" t="s">
        <v>140</v>
      </c>
      <c r="D54" s="68" t="s">
        <v>18</v>
      </c>
      <c r="E54" s="29" t="s">
        <v>141</v>
      </c>
      <c r="F54" s="34">
        <v>60000</v>
      </c>
      <c r="G54" s="34">
        <v>120000</v>
      </c>
      <c r="H54" s="34">
        <v>60000</v>
      </c>
      <c r="I54" s="34">
        <v>60000</v>
      </c>
      <c r="J54" s="34">
        <v>60000</v>
      </c>
      <c r="K54" s="11">
        <f t="shared" si="9"/>
        <v>60000</v>
      </c>
      <c r="L54" s="11">
        <f t="shared" si="10"/>
        <v>60000</v>
      </c>
    </row>
    <row r="55" spans="1:12" ht="50.1" customHeight="1" x14ac:dyDescent="0.3">
      <c r="A55" s="33" t="s">
        <v>15</v>
      </c>
      <c r="B55" s="37" t="s">
        <v>142</v>
      </c>
      <c r="C55" s="29" t="s">
        <v>143</v>
      </c>
      <c r="D55" s="68" t="s">
        <v>18</v>
      </c>
      <c r="E55" s="29" t="s">
        <v>144</v>
      </c>
      <c r="F55" s="34">
        <v>1050000</v>
      </c>
      <c r="G55" s="34">
        <v>976334</v>
      </c>
      <c r="H55" s="34">
        <v>488167</v>
      </c>
      <c r="I55" s="34">
        <v>488167</v>
      </c>
      <c r="J55" s="34">
        <v>488167</v>
      </c>
      <c r="K55" s="11">
        <f t="shared" si="9"/>
        <v>488167</v>
      </c>
      <c r="L55" s="11">
        <f t="shared" si="10"/>
        <v>488167</v>
      </c>
    </row>
    <row r="56" spans="1:12" ht="50.1" customHeight="1" x14ac:dyDescent="0.3">
      <c r="A56" s="33" t="s">
        <v>15</v>
      </c>
      <c r="B56" s="37" t="s">
        <v>145</v>
      </c>
      <c r="C56" s="29" t="s">
        <v>146</v>
      </c>
      <c r="D56" s="68" t="s">
        <v>18</v>
      </c>
      <c r="E56" s="29" t="s">
        <v>147</v>
      </c>
      <c r="F56" s="34">
        <v>235500</v>
      </c>
      <c r="G56" s="34">
        <v>179060</v>
      </c>
      <c r="H56" s="34">
        <v>89530</v>
      </c>
      <c r="I56" s="34">
        <v>89530</v>
      </c>
      <c r="J56" s="34">
        <v>89530</v>
      </c>
      <c r="K56" s="11">
        <f t="shared" si="9"/>
        <v>89530</v>
      </c>
      <c r="L56" s="11">
        <f t="shared" si="10"/>
        <v>89530</v>
      </c>
    </row>
    <row r="57" spans="1:12" ht="50.1" customHeight="1" x14ac:dyDescent="0.3">
      <c r="A57" s="33" t="s">
        <v>15</v>
      </c>
      <c r="B57" s="37" t="s">
        <v>148</v>
      </c>
      <c r="C57" s="29" t="s">
        <v>149</v>
      </c>
      <c r="D57" s="68" t="s">
        <v>18</v>
      </c>
      <c r="E57" s="29" t="s">
        <v>150</v>
      </c>
      <c r="F57" s="34">
        <v>226500</v>
      </c>
      <c r="G57" s="34">
        <v>196000</v>
      </c>
      <c r="H57" s="34">
        <v>98000</v>
      </c>
      <c r="I57" s="34">
        <v>98000</v>
      </c>
      <c r="J57" s="34">
        <v>98000</v>
      </c>
      <c r="K57" s="11">
        <f t="shared" si="9"/>
        <v>98000</v>
      </c>
      <c r="L57" s="11">
        <f t="shared" si="10"/>
        <v>98000</v>
      </c>
    </row>
    <row r="58" spans="1:12" ht="50.1" customHeight="1" x14ac:dyDescent="0.3">
      <c r="A58" s="33" t="s">
        <v>15</v>
      </c>
      <c r="B58" s="37" t="s">
        <v>151</v>
      </c>
      <c r="C58" s="29" t="s">
        <v>152</v>
      </c>
      <c r="D58" s="68" t="s">
        <v>18</v>
      </c>
      <c r="E58" s="29" t="s">
        <v>153</v>
      </c>
      <c r="F58" s="34">
        <v>200500</v>
      </c>
      <c r="G58" s="34">
        <v>183800</v>
      </c>
      <c r="H58" s="34">
        <v>91900</v>
      </c>
      <c r="I58" s="34">
        <v>91900</v>
      </c>
      <c r="J58" s="34">
        <v>91900</v>
      </c>
      <c r="K58" s="11">
        <f t="shared" si="9"/>
        <v>91900</v>
      </c>
      <c r="L58" s="11">
        <f t="shared" si="10"/>
        <v>91900</v>
      </c>
    </row>
    <row r="59" spans="1:12" ht="50.1" customHeight="1" x14ac:dyDescent="0.3">
      <c r="A59" s="33" t="s">
        <v>15</v>
      </c>
      <c r="B59" s="37" t="s">
        <v>154</v>
      </c>
      <c r="C59" s="29" t="s">
        <v>155</v>
      </c>
      <c r="D59" s="68" t="s">
        <v>18</v>
      </c>
      <c r="E59" s="29" t="s">
        <v>156</v>
      </c>
      <c r="F59" s="34">
        <v>168000</v>
      </c>
      <c r="G59" s="34">
        <v>388940</v>
      </c>
      <c r="H59" s="34">
        <v>192970</v>
      </c>
      <c r="I59" s="34">
        <v>195970</v>
      </c>
      <c r="J59" s="34">
        <v>192970</v>
      </c>
      <c r="K59" s="11">
        <f t="shared" si="9"/>
        <v>192970</v>
      </c>
      <c r="L59" s="11">
        <f t="shared" si="10"/>
        <v>192970</v>
      </c>
    </row>
    <row r="60" spans="1:12" ht="63.75" customHeight="1" x14ac:dyDescent="0.3">
      <c r="A60" s="33" t="s">
        <v>55</v>
      </c>
      <c r="B60" s="37" t="s">
        <v>129</v>
      </c>
      <c r="C60" s="29" t="s">
        <v>130</v>
      </c>
      <c r="D60" s="68" t="s">
        <v>58</v>
      </c>
      <c r="E60" s="29" t="s">
        <v>131</v>
      </c>
      <c r="F60" s="34">
        <v>116000</v>
      </c>
      <c r="G60" s="34">
        <v>45000</v>
      </c>
      <c r="H60" s="34">
        <v>4000</v>
      </c>
      <c r="I60" s="34">
        <v>41000</v>
      </c>
      <c r="J60" s="34">
        <v>4000</v>
      </c>
      <c r="K60" s="11">
        <f t="shared" si="9"/>
        <v>4000</v>
      </c>
      <c r="L60" s="11">
        <f t="shared" si="10"/>
        <v>4000</v>
      </c>
    </row>
    <row r="61" spans="1:12" ht="63.75" customHeight="1" x14ac:dyDescent="0.3">
      <c r="A61" s="33" t="s">
        <v>55</v>
      </c>
      <c r="B61" s="37" t="s">
        <v>157</v>
      </c>
      <c r="C61" s="29" t="s">
        <v>158</v>
      </c>
      <c r="D61" s="68" t="s">
        <v>58</v>
      </c>
      <c r="E61" s="29" t="s">
        <v>131</v>
      </c>
      <c r="F61" s="34">
        <v>40000</v>
      </c>
      <c r="G61" s="34">
        <v>10000</v>
      </c>
      <c r="H61" s="34">
        <v>4000</v>
      </c>
      <c r="I61" s="34">
        <v>6000</v>
      </c>
      <c r="J61" s="34">
        <v>4000</v>
      </c>
      <c r="K61" s="11">
        <f t="shared" si="9"/>
        <v>4000</v>
      </c>
      <c r="L61" s="11">
        <f t="shared" si="10"/>
        <v>4000</v>
      </c>
    </row>
    <row r="62" spans="1:12" ht="75" customHeight="1" x14ac:dyDescent="0.3">
      <c r="A62" s="75" t="s">
        <v>184</v>
      </c>
      <c r="B62" s="75"/>
      <c r="C62" s="7">
        <f>SUBTOTAL(103,C63:C105)</f>
        <v>43</v>
      </c>
      <c r="D62" s="7"/>
      <c r="E62" s="7"/>
      <c r="F62" s="46">
        <f>SUBTOTAL(9,F63:F105)</f>
        <v>1560037</v>
      </c>
      <c r="G62" s="46">
        <f t="shared" ref="G62:L62" si="16">SUBTOTAL(9,G63:G105)</f>
        <v>2863894</v>
      </c>
      <c r="H62" s="46">
        <f t="shared" si="16"/>
        <v>1506990</v>
      </c>
      <c r="I62" s="46">
        <f t="shared" si="16"/>
        <v>1356904</v>
      </c>
      <c r="J62" s="46">
        <f t="shared" si="16"/>
        <v>1506990</v>
      </c>
      <c r="K62" s="46">
        <f t="shared" si="16"/>
        <v>1506990</v>
      </c>
      <c r="L62" s="46">
        <f t="shared" si="16"/>
        <v>1506990</v>
      </c>
    </row>
    <row r="63" spans="1:12" ht="75" customHeight="1" x14ac:dyDescent="0.3">
      <c r="A63" s="8" t="s">
        <v>185</v>
      </c>
      <c r="B63" s="9" t="s">
        <v>186</v>
      </c>
      <c r="C63" s="10" t="s">
        <v>187</v>
      </c>
      <c r="D63" s="18" t="s">
        <v>188</v>
      </c>
      <c r="E63" s="10" t="s">
        <v>189</v>
      </c>
      <c r="F63" s="47">
        <v>142857</v>
      </c>
      <c r="G63" s="47">
        <f>SUM(H63:I63)</f>
        <v>71429</v>
      </c>
      <c r="H63" s="47">
        <v>64286</v>
      </c>
      <c r="I63" s="47">
        <v>7143</v>
      </c>
      <c r="J63" s="47">
        <f>H63</f>
        <v>64286</v>
      </c>
      <c r="K63" s="21">
        <f>J63</f>
        <v>64286</v>
      </c>
      <c r="L63" s="21">
        <f>K63</f>
        <v>64286</v>
      </c>
    </row>
    <row r="64" spans="1:12" ht="75" customHeight="1" x14ac:dyDescent="0.3">
      <c r="A64" s="8" t="s">
        <v>190</v>
      </c>
      <c r="B64" s="9" t="s">
        <v>191</v>
      </c>
      <c r="C64" s="10" t="s">
        <v>192</v>
      </c>
      <c r="D64" s="18" t="s">
        <v>193</v>
      </c>
      <c r="E64" s="10" t="s">
        <v>194</v>
      </c>
      <c r="F64" s="48">
        <v>0</v>
      </c>
      <c r="G64" s="47">
        <f t="shared" ref="G64:G65" si="17">SUM(H64:I64)</f>
        <v>324125</v>
      </c>
      <c r="H64" s="47">
        <v>129650</v>
      </c>
      <c r="I64" s="47">
        <v>194475</v>
      </c>
      <c r="J64" s="47">
        <f t="shared" ref="J64" si="18">H64</f>
        <v>129650</v>
      </c>
      <c r="K64" s="21">
        <f t="shared" ref="K64:K105" si="19">J64</f>
        <v>129650</v>
      </c>
      <c r="L64" s="21">
        <f t="shared" ref="L64:L105" si="20">K64</f>
        <v>129650</v>
      </c>
    </row>
    <row r="65" spans="1:12" ht="75" customHeight="1" x14ac:dyDescent="0.3">
      <c r="A65" s="8" t="s">
        <v>190</v>
      </c>
      <c r="B65" s="9" t="s">
        <v>195</v>
      </c>
      <c r="C65" s="10" t="s">
        <v>196</v>
      </c>
      <c r="D65" s="18" t="s">
        <v>188</v>
      </c>
      <c r="E65" s="10" t="s">
        <v>197</v>
      </c>
      <c r="F65" s="48">
        <v>28000</v>
      </c>
      <c r="G65" s="47">
        <f t="shared" si="17"/>
        <v>24000</v>
      </c>
      <c r="H65" s="49">
        <v>16800</v>
      </c>
      <c r="I65" s="49">
        <v>7200</v>
      </c>
      <c r="J65" s="49">
        <v>16800</v>
      </c>
      <c r="K65" s="21">
        <f t="shared" si="19"/>
        <v>16800</v>
      </c>
      <c r="L65" s="21">
        <f t="shared" si="20"/>
        <v>16800</v>
      </c>
    </row>
    <row r="66" spans="1:12" ht="79.5" customHeight="1" x14ac:dyDescent="0.3">
      <c r="A66" s="8" t="s">
        <v>185</v>
      </c>
      <c r="B66" s="9" t="s">
        <v>198</v>
      </c>
      <c r="C66" s="10" t="s">
        <v>199</v>
      </c>
      <c r="D66" s="18" t="s">
        <v>188</v>
      </c>
      <c r="E66" s="10" t="s">
        <v>200</v>
      </c>
      <c r="F66" s="50">
        <v>15600</v>
      </c>
      <c r="G66" s="51">
        <v>52000</v>
      </c>
      <c r="H66" s="51">
        <v>31200</v>
      </c>
      <c r="I66" s="51">
        <v>20800</v>
      </c>
      <c r="J66" s="51">
        <f>H66</f>
        <v>31200</v>
      </c>
      <c r="K66" s="21">
        <f t="shared" si="19"/>
        <v>31200</v>
      </c>
      <c r="L66" s="21">
        <f t="shared" si="20"/>
        <v>31200</v>
      </c>
    </row>
    <row r="67" spans="1:12" ht="79.5" customHeight="1" x14ac:dyDescent="0.3">
      <c r="A67" s="8" t="s">
        <v>190</v>
      </c>
      <c r="B67" s="9" t="s">
        <v>201</v>
      </c>
      <c r="C67" s="10" t="s">
        <v>202</v>
      </c>
      <c r="D67" s="18" t="s">
        <v>193</v>
      </c>
      <c r="E67" s="10" t="s">
        <v>203</v>
      </c>
      <c r="F67" s="50">
        <v>18000</v>
      </c>
      <c r="G67" s="51">
        <v>20000</v>
      </c>
      <c r="H67" s="51">
        <v>12000</v>
      </c>
      <c r="I67" s="51">
        <v>8000</v>
      </c>
      <c r="J67" s="51">
        <f t="shared" ref="J67:J72" si="21">H67</f>
        <v>12000</v>
      </c>
      <c r="K67" s="21">
        <f t="shared" si="19"/>
        <v>12000</v>
      </c>
      <c r="L67" s="21">
        <f t="shared" si="20"/>
        <v>12000</v>
      </c>
    </row>
    <row r="68" spans="1:12" ht="79.5" customHeight="1" x14ac:dyDescent="0.3">
      <c r="A68" s="8" t="s">
        <v>190</v>
      </c>
      <c r="B68" s="15" t="s">
        <v>204</v>
      </c>
      <c r="C68" s="16" t="s">
        <v>205</v>
      </c>
      <c r="D68" s="36" t="s">
        <v>193</v>
      </c>
      <c r="E68" s="16" t="s">
        <v>206</v>
      </c>
      <c r="F68" s="52">
        <v>90000</v>
      </c>
      <c r="G68" s="53">
        <v>180000</v>
      </c>
      <c r="H68" s="53">
        <v>90000</v>
      </c>
      <c r="I68" s="53">
        <v>90000</v>
      </c>
      <c r="J68" s="51">
        <f t="shared" si="21"/>
        <v>90000</v>
      </c>
      <c r="K68" s="21">
        <f t="shared" si="19"/>
        <v>90000</v>
      </c>
      <c r="L68" s="21">
        <f t="shared" si="20"/>
        <v>90000</v>
      </c>
    </row>
    <row r="69" spans="1:12" ht="79.5" customHeight="1" x14ac:dyDescent="0.3">
      <c r="A69" s="8" t="s">
        <v>190</v>
      </c>
      <c r="B69" s="9" t="s">
        <v>207</v>
      </c>
      <c r="C69" s="10" t="s">
        <v>208</v>
      </c>
      <c r="D69" s="18" t="s">
        <v>193</v>
      </c>
      <c r="E69" s="10" t="s">
        <v>209</v>
      </c>
      <c r="F69" s="50">
        <v>9600</v>
      </c>
      <c r="G69" s="51">
        <v>20000</v>
      </c>
      <c r="H69" s="51">
        <v>12000</v>
      </c>
      <c r="I69" s="51">
        <v>8000</v>
      </c>
      <c r="J69" s="51">
        <f t="shared" si="21"/>
        <v>12000</v>
      </c>
      <c r="K69" s="21">
        <f t="shared" si="19"/>
        <v>12000</v>
      </c>
      <c r="L69" s="21">
        <f t="shared" si="20"/>
        <v>12000</v>
      </c>
    </row>
    <row r="70" spans="1:12" ht="79.5" customHeight="1" x14ac:dyDescent="0.3">
      <c r="A70" s="54" t="s">
        <v>190</v>
      </c>
      <c r="B70" s="15" t="s">
        <v>210</v>
      </c>
      <c r="C70" s="16" t="s">
        <v>211</v>
      </c>
      <c r="D70" s="36" t="s">
        <v>193</v>
      </c>
      <c r="E70" s="16" t="s">
        <v>212</v>
      </c>
      <c r="F70" s="52">
        <v>24000</v>
      </c>
      <c r="G70" s="53">
        <v>39500</v>
      </c>
      <c r="H70" s="53">
        <v>23700</v>
      </c>
      <c r="I70" s="53">
        <v>15800</v>
      </c>
      <c r="J70" s="53">
        <f t="shared" si="21"/>
        <v>23700</v>
      </c>
      <c r="K70" s="21">
        <f t="shared" si="19"/>
        <v>23700</v>
      </c>
      <c r="L70" s="21">
        <f t="shared" si="20"/>
        <v>23700</v>
      </c>
    </row>
    <row r="71" spans="1:12" ht="79.5" customHeight="1" x14ac:dyDescent="0.3">
      <c r="A71" s="8" t="s">
        <v>190</v>
      </c>
      <c r="B71" s="9" t="s">
        <v>213</v>
      </c>
      <c r="C71" s="10" t="s">
        <v>214</v>
      </c>
      <c r="D71" s="18" t="s">
        <v>193</v>
      </c>
      <c r="E71" s="10" t="s">
        <v>215</v>
      </c>
      <c r="F71" s="50">
        <v>10000</v>
      </c>
      <c r="G71" s="51">
        <v>75000</v>
      </c>
      <c r="H71" s="51">
        <v>37500</v>
      </c>
      <c r="I71" s="51">
        <v>37500</v>
      </c>
      <c r="J71" s="51">
        <f>H71</f>
        <v>37500</v>
      </c>
      <c r="K71" s="21">
        <f t="shared" si="19"/>
        <v>37500</v>
      </c>
      <c r="L71" s="21">
        <f t="shared" si="20"/>
        <v>37500</v>
      </c>
    </row>
    <row r="72" spans="1:12" ht="79.5" customHeight="1" x14ac:dyDescent="0.3">
      <c r="A72" s="8" t="s">
        <v>190</v>
      </c>
      <c r="B72" s="55" t="s">
        <v>216</v>
      </c>
      <c r="C72" s="23" t="s">
        <v>217</v>
      </c>
      <c r="D72" s="18" t="s">
        <v>193</v>
      </c>
      <c r="E72" s="56" t="s">
        <v>218</v>
      </c>
      <c r="F72" s="50">
        <v>16200</v>
      </c>
      <c r="G72" s="57">
        <v>600</v>
      </c>
      <c r="H72" s="57">
        <v>360</v>
      </c>
      <c r="I72" s="57">
        <v>240</v>
      </c>
      <c r="J72" s="58">
        <f t="shared" si="21"/>
        <v>360</v>
      </c>
      <c r="K72" s="21">
        <f t="shared" si="19"/>
        <v>360</v>
      </c>
      <c r="L72" s="21">
        <f t="shared" si="20"/>
        <v>360</v>
      </c>
    </row>
    <row r="73" spans="1:12" ht="79.5" customHeight="1" x14ac:dyDescent="0.3">
      <c r="A73" s="8" t="s">
        <v>219</v>
      </c>
      <c r="B73" s="17" t="s">
        <v>220</v>
      </c>
      <c r="C73" s="10" t="s">
        <v>221</v>
      </c>
      <c r="D73" s="18" t="s">
        <v>18</v>
      </c>
      <c r="E73" s="10" t="s">
        <v>222</v>
      </c>
      <c r="F73" s="20">
        <v>36000</v>
      </c>
      <c r="G73" s="21">
        <v>30000</v>
      </c>
      <c r="H73" s="21">
        <v>18000</v>
      </c>
      <c r="I73" s="21">
        <v>12000</v>
      </c>
      <c r="J73" s="21">
        <v>18000</v>
      </c>
      <c r="K73" s="21">
        <f t="shared" si="19"/>
        <v>18000</v>
      </c>
      <c r="L73" s="21">
        <f t="shared" si="20"/>
        <v>18000</v>
      </c>
    </row>
    <row r="74" spans="1:12" ht="79.5" customHeight="1" x14ac:dyDescent="0.3">
      <c r="A74" s="8" t="s">
        <v>219</v>
      </c>
      <c r="B74" s="9" t="s">
        <v>223</v>
      </c>
      <c r="C74" s="10" t="s">
        <v>224</v>
      </c>
      <c r="D74" s="18" t="s">
        <v>18</v>
      </c>
      <c r="E74" s="59" t="s">
        <v>225</v>
      </c>
      <c r="F74" s="20">
        <v>7350</v>
      </c>
      <c r="G74" s="21">
        <v>10500</v>
      </c>
      <c r="H74" s="21">
        <v>7350</v>
      </c>
      <c r="I74" s="21">
        <v>3150</v>
      </c>
      <c r="J74" s="21">
        <v>7350</v>
      </c>
      <c r="K74" s="21">
        <f t="shared" si="19"/>
        <v>7350</v>
      </c>
      <c r="L74" s="21">
        <f t="shared" si="20"/>
        <v>7350</v>
      </c>
    </row>
    <row r="75" spans="1:12" ht="79.5" customHeight="1" x14ac:dyDescent="0.3">
      <c r="A75" s="8" t="s">
        <v>219</v>
      </c>
      <c r="B75" s="60" t="s">
        <v>226</v>
      </c>
      <c r="C75" s="10" t="s">
        <v>227</v>
      </c>
      <c r="D75" s="18" t="s">
        <v>18</v>
      </c>
      <c r="E75" s="10" t="s">
        <v>228</v>
      </c>
      <c r="F75" s="20">
        <v>168000</v>
      </c>
      <c r="G75" s="21">
        <v>160000</v>
      </c>
      <c r="H75" s="21">
        <v>96000</v>
      </c>
      <c r="I75" s="21">
        <v>64000</v>
      </c>
      <c r="J75" s="21">
        <v>96000</v>
      </c>
      <c r="K75" s="21">
        <f t="shared" si="19"/>
        <v>96000</v>
      </c>
      <c r="L75" s="21">
        <f t="shared" si="20"/>
        <v>96000</v>
      </c>
    </row>
    <row r="76" spans="1:12" ht="79.5" customHeight="1" x14ac:dyDescent="0.3">
      <c r="A76" s="8" t="s">
        <v>219</v>
      </c>
      <c r="B76" s="9" t="s">
        <v>229</v>
      </c>
      <c r="C76" s="10" t="s">
        <v>230</v>
      </c>
      <c r="D76" s="18" t="s">
        <v>18</v>
      </c>
      <c r="E76" s="10" t="s">
        <v>231</v>
      </c>
      <c r="F76" s="20">
        <v>30000</v>
      </c>
      <c r="G76" s="21">
        <v>100000</v>
      </c>
      <c r="H76" s="21">
        <v>30000</v>
      </c>
      <c r="I76" s="21">
        <v>70000</v>
      </c>
      <c r="J76" s="21">
        <v>30000</v>
      </c>
      <c r="K76" s="21">
        <f t="shared" si="19"/>
        <v>30000</v>
      </c>
      <c r="L76" s="21">
        <f t="shared" si="20"/>
        <v>30000</v>
      </c>
    </row>
    <row r="77" spans="1:12" ht="79.5" customHeight="1" x14ac:dyDescent="0.3">
      <c r="A77" s="8" t="s">
        <v>219</v>
      </c>
      <c r="B77" s="9" t="s">
        <v>232</v>
      </c>
      <c r="C77" s="10" t="s">
        <v>233</v>
      </c>
      <c r="D77" s="18" t="s">
        <v>18</v>
      </c>
      <c r="E77" s="10" t="s">
        <v>234</v>
      </c>
      <c r="F77" s="50">
        <v>50000</v>
      </c>
      <c r="G77" s="51">
        <v>100000</v>
      </c>
      <c r="H77" s="51">
        <v>50000</v>
      </c>
      <c r="I77" s="51">
        <v>50000</v>
      </c>
      <c r="J77" s="51">
        <v>50000</v>
      </c>
      <c r="K77" s="21">
        <f t="shared" si="19"/>
        <v>50000</v>
      </c>
      <c r="L77" s="21">
        <f t="shared" si="20"/>
        <v>50000</v>
      </c>
    </row>
    <row r="78" spans="1:12" ht="79.5" customHeight="1" x14ac:dyDescent="0.3">
      <c r="A78" s="8" t="s">
        <v>219</v>
      </c>
      <c r="B78" s="9" t="s">
        <v>235</v>
      </c>
      <c r="C78" s="10" t="s">
        <v>236</v>
      </c>
      <c r="D78" s="18" t="s">
        <v>18</v>
      </c>
      <c r="E78" s="10" t="s">
        <v>237</v>
      </c>
      <c r="F78" s="50">
        <v>30000</v>
      </c>
      <c r="G78" s="51">
        <v>60000</v>
      </c>
      <c r="H78" s="51">
        <v>30000</v>
      </c>
      <c r="I78" s="51">
        <v>30000</v>
      </c>
      <c r="J78" s="51">
        <v>30000</v>
      </c>
      <c r="K78" s="21">
        <f t="shared" si="19"/>
        <v>30000</v>
      </c>
      <c r="L78" s="21">
        <f t="shared" si="20"/>
        <v>30000</v>
      </c>
    </row>
    <row r="79" spans="1:12" ht="79.5" customHeight="1" x14ac:dyDescent="0.3">
      <c r="A79" s="8" t="s">
        <v>219</v>
      </c>
      <c r="B79" s="9" t="s">
        <v>232</v>
      </c>
      <c r="C79" s="10" t="s">
        <v>238</v>
      </c>
      <c r="D79" s="18" t="s">
        <v>18</v>
      </c>
      <c r="E79" s="10" t="s">
        <v>239</v>
      </c>
      <c r="F79" s="50">
        <v>109800</v>
      </c>
      <c r="G79" s="51">
        <v>210000</v>
      </c>
      <c r="H79" s="51">
        <v>105000</v>
      </c>
      <c r="I79" s="51">
        <v>105000</v>
      </c>
      <c r="J79" s="51">
        <v>105000</v>
      </c>
      <c r="K79" s="21">
        <f t="shared" si="19"/>
        <v>105000</v>
      </c>
      <c r="L79" s="21">
        <f t="shared" si="20"/>
        <v>105000</v>
      </c>
    </row>
    <row r="80" spans="1:12" ht="79.5" customHeight="1" x14ac:dyDescent="0.3">
      <c r="A80" s="8" t="s">
        <v>219</v>
      </c>
      <c r="B80" s="9" t="s">
        <v>240</v>
      </c>
      <c r="C80" s="10" t="s">
        <v>241</v>
      </c>
      <c r="D80" s="18" t="s">
        <v>18</v>
      </c>
      <c r="E80" s="10" t="s">
        <v>242</v>
      </c>
      <c r="F80" s="50">
        <v>7000</v>
      </c>
      <c r="G80" s="51">
        <v>10000</v>
      </c>
      <c r="H80" s="51">
        <v>8000</v>
      </c>
      <c r="I80" s="51">
        <v>2000</v>
      </c>
      <c r="J80" s="51">
        <v>8000</v>
      </c>
      <c r="K80" s="21">
        <f t="shared" si="19"/>
        <v>8000</v>
      </c>
      <c r="L80" s="21">
        <f t="shared" si="20"/>
        <v>8000</v>
      </c>
    </row>
    <row r="81" spans="1:12" ht="79.5" customHeight="1" x14ac:dyDescent="0.3">
      <c r="A81" s="8" t="s">
        <v>219</v>
      </c>
      <c r="B81" s="9" t="s">
        <v>243</v>
      </c>
      <c r="C81" s="10" t="s">
        <v>244</v>
      </c>
      <c r="D81" s="18" t="s">
        <v>18</v>
      </c>
      <c r="E81" s="10" t="s">
        <v>245</v>
      </c>
      <c r="F81" s="50">
        <v>30000</v>
      </c>
      <c r="G81" s="51">
        <v>70000</v>
      </c>
      <c r="H81" s="51">
        <v>42000</v>
      </c>
      <c r="I81" s="51">
        <v>28000</v>
      </c>
      <c r="J81" s="51">
        <v>42000</v>
      </c>
      <c r="K81" s="21">
        <f t="shared" si="19"/>
        <v>42000</v>
      </c>
      <c r="L81" s="21">
        <f t="shared" si="20"/>
        <v>42000</v>
      </c>
    </row>
    <row r="82" spans="1:12" ht="79.5" customHeight="1" x14ac:dyDescent="0.3">
      <c r="A82" s="8" t="s">
        <v>219</v>
      </c>
      <c r="B82" s="9" t="s">
        <v>246</v>
      </c>
      <c r="C82" s="10" t="s">
        <v>247</v>
      </c>
      <c r="D82" s="18" t="s">
        <v>18</v>
      </c>
      <c r="E82" s="10" t="s">
        <v>248</v>
      </c>
      <c r="F82" s="50">
        <v>20400</v>
      </c>
      <c r="G82" s="51">
        <v>34000</v>
      </c>
      <c r="H82" s="51">
        <v>20400</v>
      </c>
      <c r="I82" s="51">
        <v>13600</v>
      </c>
      <c r="J82" s="51">
        <v>20400</v>
      </c>
      <c r="K82" s="21">
        <f t="shared" si="19"/>
        <v>20400</v>
      </c>
      <c r="L82" s="21">
        <f t="shared" si="20"/>
        <v>20400</v>
      </c>
    </row>
    <row r="83" spans="1:12" ht="79.5" customHeight="1" x14ac:dyDescent="0.3">
      <c r="A83" s="8" t="s">
        <v>219</v>
      </c>
      <c r="B83" s="9" t="s">
        <v>249</v>
      </c>
      <c r="C83" s="10" t="s">
        <v>250</v>
      </c>
      <c r="D83" s="18" t="s">
        <v>18</v>
      </c>
      <c r="E83" s="10" t="s">
        <v>251</v>
      </c>
      <c r="F83" s="50">
        <v>3240</v>
      </c>
      <c r="G83" s="51">
        <v>33300</v>
      </c>
      <c r="H83" s="51">
        <v>19980</v>
      </c>
      <c r="I83" s="51">
        <v>13320</v>
      </c>
      <c r="J83" s="51">
        <v>19980</v>
      </c>
      <c r="K83" s="21">
        <f t="shared" si="19"/>
        <v>19980</v>
      </c>
      <c r="L83" s="21">
        <f t="shared" si="20"/>
        <v>19980</v>
      </c>
    </row>
    <row r="84" spans="1:12" ht="79.5" customHeight="1" x14ac:dyDescent="0.3">
      <c r="A84" s="8" t="s">
        <v>219</v>
      </c>
      <c r="B84" s="9" t="s">
        <v>252</v>
      </c>
      <c r="C84" s="10" t="s">
        <v>253</v>
      </c>
      <c r="D84" s="18" t="s">
        <v>18</v>
      </c>
      <c r="E84" s="10" t="s">
        <v>254</v>
      </c>
      <c r="F84" s="50">
        <v>14000</v>
      </c>
      <c r="G84" s="51">
        <v>20000</v>
      </c>
      <c r="H84" s="51">
        <v>14000</v>
      </c>
      <c r="I84" s="51">
        <v>6000</v>
      </c>
      <c r="J84" s="51">
        <v>14000</v>
      </c>
      <c r="K84" s="21">
        <f t="shared" si="19"/>
        <v>14000</v>
      </c>
      <c r="L84" s="21">
        <f t="shared" si="20"/>
        <v>14000</v>
      </c>
    </row>
    <row r="85" spans="1:12" ht="79.5" customHeight="1" x14ac:dyDescent="0.3">
      <c r="A85" s="8" t="s">
        <v>219</v>
      </c>
      <c r="B85" s="9" t="s">
        <v>255</v>
      </c>
      <c r="C85" s="10" t="s">
        <v>256</v>
      </c>
      <c r="D85" s="18" t="s">
        <v>18</v>
      </c>
      <c r="E85" s="10" t="s">
        <v>257</v>
      </c>
      <c r="F85" s="50">
        <v>13200</v>
      </c>
      <c r="G85" s="51">
        <v>24000</v>
      </c>
      <c r="H85" s="51">
        <v>14400</v>
      </c>
      <c r="I85" s="51">
        <v>9600</v>
      </c>
      <c r="J85" s="51">
        <v>14400</v>
      </c>
      <c r="K85" s="21">
        <f t="shared" si="19"/>
        <v>14400</v>
      </c>
      <c r="L85" s="21">
        <f t="shared" si="20"/>
        <v>14400</v>
      </c>
    </row>
    <row r="86" spans="1:12" ht="79.5" customHeight="1" x14ac:dyDescent="0.3">
      <c r="A86" s="8" t="s">
        <v>219</v>
      </c>
      <c r="B86" s="9" t="s">
        <v>258</v>
      </c>
      <c r="C86" s="10" t="s">
        <v>259</v>
      </c>
      <c r="D86" s="18" t="s">
        <v>18</v>
      </c>
      <c r="E86" s="10" t="s">
        <v>260</v>
      </c>
      <c r="F86" s="50">
        <v>10800</v>
      </c>
      <c r="G86" s="51">
        <v>30000</v>
      </c>
      <c r="H86" s="51">
        <v>18000</v>
      </c>
      <c r="I86" s="51">
        <v>12000</v>
      </c>
      <c r="J86" s="51">
        <v>18000</v>
      </c>
      <c r="K86" s="21">
        <f t="shared" si="19"/>
        <v>18000</v>
      </c>
      <c r="L86" s="21">
        <f t="shared" si="20"/>
        <v>18000</v>
      </c>
    </row>
    <row r="87" spans="1:12" ht="79.5" customHeight="1" x14ac:dyDescent="0.3">
      <c r="A87" s="8" t="s">
        <v>219</v>
      </c>
      <c r="B87" s="9" t="s">
        <v>261</v>
      </c>
      <c r="C87" s="10" t="s">
        <v>262</v>
      </c>
      <c r="D87" s="18" t="s">
        <v>18</v>
      </c>
      <c r="E87" s="10" t="s">
        <v>263</v>
      </c>
      <c r="F87" s="50">
        <v>12800</v>
      </c>
      <c r="G87" s="51">
        <v>25000</v>
      </c>
      <c r="H87" s="51">
        <v>20000</v>
      </c>
      <c r="I87" s="51">
        <v>5000</v>
      </c>
      <c r="J87" s="51">
        <v>20000</v>
      </c>
      <c r="K87" s="21">
        <f t="shared" si="19"/>
        <v>20000</v>
      </c>
      <c r="L87" s="21">
        <f t="shared" si="20"/>
        <v>20000</v>
      </c>
    </row>
    <row r="88" spans="1:12" ht="79.5" customHeight="1" x14ac:dyDescent="0.3">
      <c r="A88" s="8" t="s">
        <v>219</v>
      </c>
      <c r="B88" s="9" t="s">
        <v>264</v>
      </c>
      <c r="C88" s="10" t="s">
        <v>265</v>
      </c>
      <c r="D88" s="18" t="s">
        <v>18</v>
      </c>
      <c r="E88" s="10" t="s">
        <v>266</v>
      </c>
      <c r="F88" s="61">
        <v>12750</v>
      </c>
      <c r="G88" s="51">
        <v>17000</v>
      </c>
      <c r="H88" s="51">
        <v>8500</v>
      </c>
      <c r="I88" s="51">
        <v>8500</v>
      </c>
      <c r="J88" s="51">
        <v>8500</v>
      </c>
      <c r="K88" s="21">
        <f t="shared" si="19"/>
        <v>8500</v>
      </c>
      <c r="L88" s="21">
        <f t="shared" si="20"/>
        <v>8500</v>
      </c>
    </row>
    <row r="89" spans="1:12" ht="75" customHeight="1" x14ac:dyDescent="0.3">
      <c r="A89" s="8" t="s">
        <v>267</v>
      </c>
      <c r="B89" s="9" t="s">
        <v>268</v>
      </c>
      <c r="C89" s="10" t="s">
        <v>269</v>
      </c>
      <c r="D89" s="18" t="s">
        <v>270</v>
      </c>
      <c r="E89" s="10" t="s">
        <v>271</v>
      </c>
      <c r="F89" s="62"/>
      <c r="G89" s="47">
        <v>15000</v>
      </c>
      <c r="H89" s="47">
        <v>7500</v>
      </c>
      <c r="I89" s="47">
        <v>7500</v>
      </c>
      <c r="J89" s="47">
        <v>7500</v>
      </c>
      <c r="K89" s="21">
        <f t="shared" si="19"/>
        <v>7500</v>
      </c>
      <c r="L89" s="21">
        <f t="shared" si="20"/>
        <v>7500</v>
      </c>
    </row>
    <row r="90" spans="1:12" ht="75" customHeight="1" x14ac:dyDescent="0.3">
      <c r="A90" s="8" t="s">
        <v>267</v>
      </c>
      <c r="B90" s="9" t="s">
        <v>272</v>
      </c>
      <c r="C90" s="10" t="s">
        <v>273</v>
      </c>
      <c r="D90" s="18" t="s">
        <v>270</v>
      </c>
      <c r="E90" s="10" t="s">
        <v>274</v>
      </c>
      <c r="F90" s="47">
        <v>30000</v>
      </c>
      <c r="G90" s="47">
        <v>50000</v>
      </c>
      <c r="H90" s="47">
        <v>25000</v>
      </c>
      <c r="I90" s="47">
        <v>25000</v>
      </c>
      <c r="J90" s="47">
        <v>25000</v>
      </c>
      <c r="K90" s="21">
        <f t="shared" si="19"/>
        <v>25000</v>
      </c>
      <c r="L90" s="21">
        <f t="shared" si="20"/>
        <v>25000</v>
      </c>
    </row>
    <row r="91" spans="1:12" ht="75" customHeight="1" x14ac:dyDescent="0.3">
      <c r="A91" s="8" t="s">
        <v>267</v>
      </c>
      <c r="B91" s="9" t="s">
        <v>275</v>
      </c>
      <c r="C91" s="10" t="s">
        <v>276</v>
      </c>
      <c r="D91" s="18" t="s">
        <v>270</v>
      </c>
      <c r="E91" s="10" t="s">
        <v>271</v>
      </c>
      <c r="F91" s="47">
        <v>9000</v>
      </c>
      <c r="G91" s="47">
        <v>15000</v>
      </c>
      <c r="H91" s="49">
        <v>7500</v>
      </c>
      <c r="I91" s="49">
        <v>7500</v>
      </c>
      <c r="J91" s="49">
        <v>7500</v>
      </c>
      <c r="K91" s="21">
        <f t="shared" si="19"/>
        <v>7500</v>
      </c>
      <c r="L91" s="21">
        <f t="shared" si="20"/>
        <v>7500</v>
      </c>
    </row>
    <row r="92" spans="1:12" ht="75" customHeight="1" x14ac:dyDescent="0.3">
      <c r="A92" s="8" t="s">
        <v>267</v>
      </c>
      <c r="B92" s="9" t="s">
        <v>277</v>
      </c>
      <c r="C92" s="10" t="s">
        <v>278</v>
      </c>
      <c r="D92" s="18" t="s">
        <v>279</v>
      </c>
      <c r="E92" s="10" t="s">
        <v>280</v>
      </c>
      <c r="F92" s="48">
        <v>9360</v>
      </c>
      <c r="G92" s="51">
        <v>15600</v>
      </c>
      <c r="H92" s="51">
        <v>9360</v>
      </c>
      <c r="I92" s="51">
        <v>6240</v>
      </c>
      <c r="J92" s="51">
        <v>9360</v>
      </c>
      <c r="K92" s="21">
        <f t="shared" si="19"/>
        <v>9360</v>
      </c>
      <c r="L92" s="21">
        <f t="shared" si="20"/>
        <v>9360</v>
      </c>
    </row>
    <row r="93" spans="1:12" ht="75" customHeight="1" x14ac:dyDescent="0.3">
      <c r="A93" s="8" t="s">
        <v>281</v>
      </c>
      <c r="B93" s="9" t="s">
        <v>282</v>
      </c>
      <c r="C93" s="10" t="s">
        <v>283</v>
      </c>
      <c r="D93" s="18" t="s">
        <v>270</v>
      </c>
      <c r="E93" s="10" t="s">
        <v>284</v>
      </c>
      <c r="F93" s="48">
        <v>700</v>
      </c>
      <c r="G93" s="51">
        <v>1000</v>
      </c>
      <c r="H93" s="51">
        <v>700</v>
      </c>
      <c r="I93" s="51">
        <v>300</v>
      </c>
      <c r="J93" s="51">
        <v>700</v>
      </c>
      <c r="K93" s="21">
        <f t="shared" si="19"/>
        <v>700</v>
      </c>
      <c r="L93" s="21">
        <f t="shared" si="20"/>
        <v>700</v>
      </c>
    </row>
    <row r="94" spans="1:12" ht="75" customHeight="1" x14ac:dyDescent="0.3">
      <c r="A94" s="8" t="s">
        <v>267</v>
      </c>
      <c r="B94" s="9" t="s">
        <v>275</v>
      </c>
      <c r="C94" s="10" t="s">
        <v>285</v>
      </c>
      <c r="D94" s="18" t="s">
        <v>270</v>
      </c>
      <c r="E94" s="10" t="s">
        <v>286</v>
      </c>
      <c r="F94" s="48">
        <v>0</v>
      </c>
      <c r="G94" s="51">
        <v>25000</v>
      </c>
      <c r="H94" s="51">
        <v>10000</v>
      </c>
      <c r="I94" s="51">
        <v>15000</v>
      </c>
      <c r="J94" s="51">
        <v>10000</v>
      </c>
      <c r="K94" s="21">
        <f t="shared" si="19"/>
        <v>10000</v>
      </c>
      <c r="L94" s="21">
        <f t="shared" si="20"/>
        <v>10000</v>
      </c>
    </row>
    <row r="95" spans="1:12" ht="75" customHeight="1" x14ac:dyDescent="0.3">
      <c r="A95" s="8" t="s">
        <v>267</v>
      </c>
      <c r="B95" s="9" t="s">
        <v>287</v>
      </c>
      <c r="C95" s="10" t="s">
        <v>288</v>
      </c>
      <c r="D95" s="18" t="s">
        <v>270</v>
      </c>
      <c r="E95" s="10" t="s">
        <v>289</v>
      </c>
      <c r="F95" s="48">
        <v>0</v>
      </c>
      <c r="G95" s="51">
        <v>8000</v>
      </c>
      <c r="H95" s="51">
        <v>5600</v>
      </c>
      <c r="I95" s="51">
        <v>2400</v>
      </c>
      <c r="J95" s="51">
        <v>5600</v>
      </c>
      <c r="K95" s="21">
        <f t="shared" si="19"/>
        <v>5600</v>
      </c>
      <c r="L95" s="21">
        <f t="shared" si="20"/>
        <v>5600</v>
      </c>
    </row>
    <row r="96" spans="1:12" ht="75" customHeight="1" x14ac:dyDescent="0.3">
      <c r="A96" s="8" t="s">
        <v>267</v>
      </c>
      <c r="B96" s="9" t="s">
        <v>290</v>
      </c>
      <c r="C96" s="10" t="s">
        <v>291</v>
      </c>
      <c r="D96" s="18" t="s">
        <v>270</v>
      </c>
      <c r="E96" s="10" t="s">
        <v>292</v>
      </c>
      <c r="F96" s="48">
        <v>150000</v>
      </c>
      <c r="G96" s="51">
        <v>240000</v>
      </c>
      <c r="H96" s="51">
        <v>120000</v>
      </c>
      <c r="I96" s="51">
        <v>120000</v>
      </c>
      <c r="J96" s="51">
        <v>120000</v>
      </c>
      <c r="K96" s="21">
        <f t="shared" si="19"/>
        <v>120000</v>
      </c>
      <c r="L96" s="21">
        <f t="shared" si="20"/>
        <v>120000</v>
      </c>
    </row>
    <row r="97" spans="1:12" ht="75" customHeight="1" x14ac:dyDescent="0.3">
      <c r="A97" s="8" t="s">
        <v>267</v>
      </c>
      <c r="B97" s="9" t="s">
        <v>293</v>
      </c>
      <c r="C97" s="10" t="s">
        <v>294</v>
      </c>
      <c r="D97" s="18" t="s">
        <v>270</v>
      </c>
      <c r="E97" s="10" t="s">
        <v>295</v>
      </c>
      <c r="F97" s="48">
        <v>40000</v>
      </c>
      <c r="G97" s="51">
        <v>120000</v>
      </c>
      <c r="H97" s="51">
        <v>60000</v>
      </c>
      <c r="I97" s="51">
        <v>60000</v>
      </c>
      <c r="J97" s="51">
        <v>60000</v>
      </c>
      <c r="K97" s="21">
        <f t="shared" si="19"/>
        <v>60000</v>
      </c>
      <c r="L97" s="21">
        <f t="shared" si="20"/>
        <v>60000</v>
      </c>
    </row>
    <row r="98" spans="1:12" ht="75" customHeight="1" x14ac:dyDescent="0.3">
      <c r="A98" s="8" t="s">
        <v>267</v>
      </c>
      <c r="B98" s="9" t="s">
        <v>296</v>
      </c>
      <c r="C98" s="63" t="s">
        <v>297</v>
      </c>
      <c r="D98" s="18" t="s">
        <v>270</v>
      </c>
      <c r="E98" s="10" t="s">
        <v>298</v>
      </c>
      <c r="F98" s="48">
        <v>12000</v>
      </c>
      <c r="G98" s="51">
        <v>16000</v>
      </c>
      <c r="H98" s="51">
        <v>8000</v>
      </c>
      <c r="I98" s="51">
        <v>8000</v>
      </c>
      <c r="J98" s="51">
        <v>8000</v>
      </c>
      <c r="K98" s="21">
        <f t="shared" si="19"/>
        <v>8000</v>
      </c>
      <c r="L98" s="21">
        <f t="shared" si="20"/>
        <v>8000</v>
      </c>
    </row>
    <row r="99" spans="1:12" ht="75" customHeight="1" x14ac:dyDescent="0.3">
      <c r="A99" s="8" t="s">
        <v>267</v>
      </c>
      <c r="B99" s="9" t="s">
        <v>299</v>
      </c>
      <c r="C99" s="10" t="s">
        <v>300</v>
      </c>
      <c r="D99" s="18" t="s">
        <v>270</v>
      </c>
      <c r="E99" s="10" t="s">
        <v>301</v>
      </c>
      <c r="F99" s="21">
        <v>6000</v>
      </c>
      <c r="G99" s="51">
        <v>14000</v>
      </c>
      <c r="H99" s="21">
        <v>8400</v>
      </c>
      <c r="I99" s="21">
        <v>5600</v>
      </c>
      <c r="J99" s="21">
        <v>8400</v>
      </c>
      <c r="K99" s="21">
        <f t="shared" si="19"/>
        <v>8400</v>
      </c>
      <c r="L99" s="21">
        <f t="shared" si="20"/>
        <v>8400</v>
      </c>
    </row>
    <row r="100" spans="1:12" ht="75" customHeight="1" x14ac:dyDescent="0.3">
      <c r="A100" s="8" t="s">
        <v>267</v>
      </c>
      <c r="B100" s="9" t="s">
        <v>302</v>
      </c>
      <c r="C100" s="10" t="s">
        <v>303</v>
      </c>
      <c r="D100" s="18" t="s">
        <v>270</v>
      </c>
      <c r="E100" s="10" t="s">
        <v>304</v>
      </c>
      <c r="F100" s="21">
        <v>0</v>
      </c>
      <c r="G100" s="51">
        <v>70000</v>
      </c>
      <c r="H100" s="21">
        <v>35000</v>
      </c>
      <c r="I100" s="21">
        <v>35000</v>
      </c>
      <c r="J100" s="21">
        <v>35000</v>
      </c>
      <c r="K100" s="21">
        <f t="shared" si="19"/>
        <v>35000</v>
      </c>
      <c r="L100" s="21">
        <f t="shared" si="20"/>
        <v>35000</v>
      </c>
    </row>
    <row r="101" spans="1:12" ht="75" customHeight="1" x14ac:dyDescent="0.3">
      <c r="A101" s="8" t="s">
        <v>267</v>
      </c>
      <c r="B101" s="9" t="s">
        <v>305</v>
      </c>
      <c r="C101" s="10" t="s">
        <v>306</v>
      </c>
      <c r="D101" s="18" t="s">
        <v>270</v>
      </c>
      <c r="E101" s="10" t="s">
        <v>307</v>
      </c>
      <c r="F101" s="21">
        <v>60000</v>
      </c>
      <c r="G101" s="51">
        <v>120000</v>
      </c>
      <c r="H101" s="21">
        <v>60000</v>
      </c>
      <c r="I101" s="21">
        <v>60000</v>
      </c>
      <c r="J101" s="21">
        <v>60000</v>
      </c>
      <c r="K101" s="21">
        <f t="shared" si="19"/>
        <v>60000</v>
      </c>
      <c r="L101" s="21">
        <f t="shared" si="20"/>
        <v>60000</v>
      </c>
    </row>
    <row r="102" spans="1:12" ht="75" customHeight="1" x14ac:dyDescent="0.3">
      <c r="A102" s="54" t="s">
        <v>267</v>
      </c>
      <c r="B102" s="15" t="s">
        <v>308</v>
      </c>
      <c r="C102" s="16" t="s">
        <v>309</v>
      </c>
      <c r="D102" s="36" t="s">
        <v>18</v>
      </c>
      <c r="E102" s="16" t="s">
        <v>310</v>
      </c>
      <c r="F102" s="22">
        <v>113880</v>
      </c>
      <c r="G102" s="53">
        <v>128840</v>
      </c>
      <c r="H102" s="22">
        <v>77304</v>
      </c>
      <c r="I102" s="22">
        <v>51536</v>
      </c>
      <c r="J102" s="22">
        <v>77304</v>
      </c>
      <c r="K102" s="21">
        <f t="shared" si="19"/>
        <v>77304</v>
      </c>
      <c r="L102" s="21">
        <f t="shared" si="20"/>
        <v>77304</v>
      </c>
    </row>
    <row r="103" spans="1:12" ht="75" customHeight="1" x14ac:dyDescent="0.3">
      <c r="A103" s="8" t="s">
        <v>267</v>
      </c>
      <c r="B103" s="9" t="s">
        <v>311</v>
      </c>
      <c r="C103" s="10" t="s">
        <v>312</v>
      </c>
      <c r="D103" s="18" t="s">
        <v>270</v>
      </c>
      <c r="E103" s="10" t="s">
        <v>313</v>
      </c>
      <c r="F103" s="21">
        <v>202000</v>
      </c>
      <c r="G103" s="51">
        <v>230000</v>
      </c>
      <c r="H103" s="21">
        <v>115000</v>
      </c>
      <c r="I103" s="21">
        <v>115000</v>
      </c>
      <c r="J103" s="21">
        <v>115000</v>
      </c>
      <c r="K103" s="21">
        <f t="shared" si="19"/>
        <v>115000</v>
      </c>
      <c r="L103" s="21">
        <f t="shared" si="20"/>
        <v>115000</v>
      </c>
    </row>
    <row r="104" spans="1:12" ht="75" customHeight="1" x14ac:dyDescent="0.3">
      <c r="A104" s="8" t="s">
        <v>267</v>
      </c>
      <c r="B104" s="9" t="s">
        <v>314</v>
      </c>
      <c r="C104" s="10" t="s">
        <v>315</v>
      </c>
      <c r="D104" s="18" t="s">
        <v>270</v>
      </c>
      <c r="E104" s="10" t="s">
        <v>316</v>
      </c>
      <c r="F104" s="21">
        <v>17500</v>
      </c>
      <c r="G104" s="51">
        <v>40000</v>
      </c>
      <c r="H104" s="21">
        <v>28000</v>
      </c>
      <c r="I104" s="21">
        <v>12000</v>
      </c>
      <c r="J104" s="21">
        <v>28000</v>
      </c>
      <c r="K104" s="21">
        <f t="shared" si="19"/>
        <v>28000</v>
      </c>
      <c r="L104" s="21">
        <f t="shared" si="20"/>
        <v>28000</v>
      </c>
    </row>
    <row r="105" spans="1:12" ht="75" customHeight="1" x14ac:dyDescent="0.3">
      <c r="A105" s="8" t="s">
        <v>267</v>
      </c>
      <c r="B105" s="9" t="s">
        <v>317</v>
      </c>
      <c r="C105" s="10" t="s">
        <v>318</v>
      </c>
      <c r="D105" s="18" t="s">
        <v>270</v>
      </c>
      <c r="E105" s="10" t="s">
        <v>319</v>
      </c>
      <c r="F105" s="21">
        <v>0</v>
      </c>
      <c r="G105" s="51">
        <v>15000</v>
      </c>
      <c r="H105" s="21">
        <v>10500</v>
      </c>
      <c r="I105" s="21">
        <v>4500</v>
      </c>
      <c r="J105" s="21">
        <v>10500</v>
      </c>
      <c r="K105" s="21">
        <f t="shared" si="19"/>
        <v>10500</v>
      </c>
      <c r="L105" s="21">
        <f t="shared" si="20"/>
        <v>10500</v>
      </c>
    </row>
    <row r="106" spans="1:12" ht="43.15" customHeight="1" x14ac:dyDescent="0.3">
      <c r="A106" s="71" t="s">
        <v>178</v>
      </c>
      <c r="B106" s="72"/>
      <c r="C106" s="12">
        <f>SUBTOTAL(103,C107)</f>
        <v>1</v>
      </c>
      <c r="D106" s="12"/>
      <c r="E106" s="12"/>
      <c r="F106" s="14">
        <f>SUBTOTAL(9,F107)</f>
        <v>65000</v>
      </c>
      <c r="G106" s="14">
        <f t="shared" ref="G106:L106" si="22">SUBTOTAL(9,G107)</f>
        <v>65000</v>
      </c>
      <c r="H106" s="14">
        <f t="shared" si="22"/>
        <v>65000</v>
      </c>
      <c r="I106" s="14">
        <f t="shared" si="22"/>
        <v>0</v>
      </c>
      <c r="J106" s="14">
        <f t="shared" si="22"/>
        <v>65000</v>
      </c>
      <c r="K106" s="14">
        <f t="shared" si="22"/>
        <v>65000</v>
      </c>
      <c r="L106" s="14">
        <f t="shared" si="22"/>
        <v>65000</v>
      </c>
    </row>
    <row r="107" spans="1:12" ht="224.25" customHeight="1" x14ac:dyDescent="0.3">
      <c r="A107" s="8" t="s">
        <v>179</v>
      </c>
      <c r="B107" s="9" t="s">
        <v>180</v>
      </c>
      <c r="C107" s="10" t="s">
        <v>181</v>
      </c>
      <c r="D107" s="18" t="s">
        <v>182</v>
      </c>
      <c r="E107" s="45" t="s">
        <v>183</v>
      </c>
      <c r="F107" s="11">
        <v>65000</v>
      </c>
      <c r="G107" s="11">
        <v>65000</v>
      </c>
      <c r="H107" s="11">
        <v>65000</v>
      </c>
      <c r="I107" s="11">
        <v>0</v>
      </c>
      <c r="J107" s="11">
        <v>65000</v>
      </c>
      <c r="K107" s="11">
        <f>J107</f>
        <v>65000</v>
      </c>
      <c r="L107" s="11">
        <f>K107</f>
        <v>65000</v>
      </c>
    </row>
    <row r="108" spans="1:12" ht="43.15" customHeight="1" x14ac:dyDescent="0.3">
      <c r="A108" s="71" t="s">
        <v>172</v>
      </c>
      <c r="B108" s="72"/>
      <c r="C108" s="12">
        <f>SUBTOTAL(103,C109)</f>
        <v>1</v>
      </c>
      <c r="D108" s="12"/>
      <c r="E108" s="12"/>
      <c r="F108" s="14">
        <f>SUBTOTAL(9,F109)</f>
        <v>300000</v>
      </c>
      <c r="G108" s="14">
        <f t="shared" ref="G108:L108" si="23">SUBTOTAL(9,G109)</f>
        <v>300000</v>
      </c>
      <c r="H108" s="14">
        <f t="shared" si="23"/>
        <v>300000</v>
      </c>
      <c r="I108" s="14">
        <f t="shared" si="23"/>
        <v>0</v>
      </c>
      <c r="J108" s="14">
        <f t="shared" si="23"/>
        <v>300000</v>
      </c>
      <c r="K108" s="14">
        <f t="shared" si="23"/>
        <v>300000</v>
      </c>
      <c r="L108" s="14">
        <f t="shared" si="23"/>
        <v>300000</v>
      </c>
    </row>
    <row r="109" spans="1:12" ht="92.25" customHeight="1" x14ac:dyDescent="0.3">
      <c r="A109" s="8" t="s">
        <v>177</v>
      </c>
      <c r="B109" s="18" t="s">
        <v>176</v>
      </c>
      <c r="C109" s="9" t="s">
        <v>173</v>
      </c>
      <c r="D109" s="18" t="s">
        <v>174</v>
      </c>
      <c r="E109" s="10" t="s">
        <v>175</v>
      </c>
      <c r="F109" s="11">
        <v>300000</v>
      </c>
      <c r="G109" s="11">
        <v>300000</v>
      </c>
      <c r="H109" s="11">
        <v>300000</v>
      </c>
      <c r="I109" s="43">
        <v>0</v>
      </c>
      <c r="J109" s="11">
        <v>300000</v>
      </c>
      <c r="K109" s="11">
        <f>J109</f>
        <v>300000</v>
      </c>
      <c r="L109" s="11">
        <f>K109</f>
        <v>300000</v>
      </c>
    </row>
    <row r="110" spans="1:12" x14ac:dyDescent="0.3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</row>
    <row r="111" spans="1:12" x14ac:dyDescent="0.3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</sheetData>
  <mergeCells count="9">
    <mergeCell ref="K2:L2"/>
    <mergeCell ref="A1:L1"/>
    <mergeCell ref="A15:B15"/>
    <mergeCell ref="A9:B9"/>
    <mergeCell ref="A108:B108"/>
    <mergeCell ref="A106:B106"/>
    <mergeCell ref="A62:B62"/>
    <mergeCell ref="A13:B13"/>
    <mergeCell ref="A5:B5"/>
  </mergeCells>
  <phoneticPr fontId="1" type="noConversion"/>
  <pageMargins left="0" right="0" top="0.74803149606299213" bottom="0.74803149606299213" header="0.31496062992125984" footer="0.31496062992125984"/>
  <pageSetup paperSize="9" scale="38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심의안건</vt:lpstr>
      <vt:lpstr>심의안건!Print_Area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삼성4</cp:lastModifiedBy>
  <cp:lastPrinted>2017-03-23T00:03:43Z</cp:lastPrinted>
  <dcterms:created xsi:type="dcterms:W3CDTF">2015-01-25T02:43:25Z</dcterms:created>
  <dcterms:modified xsi:type="dcterms:W3CDTF">2017-03-24T08:55:25Z</dcterms:modified>
</cp:coreProperties>
</file>