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90" windowWidth="28215" windowHeight="9600"/>
  </bookViews>
  <sheets>
    <sheet name="전체조서" sheetId="9" r:id="rId1"/>
  </sheets>
  <definedNames>
    <definedName name="_xlnm._FilterDatabase" localSheetId="0" hidden="1">전체조서!$A$5:$S$15</definedName>
    <definedName name="_xlnm.Print_Area" localSheetId="0">전체조서!$A$1:$S$18</definedName>
    <definedName name="_xlnm.Print_Titles" localSheetId="0">전체조서!$3:$5</definedName>
  </definedNames>
  <calcPr calcId="144525"/>
</workbook>
</file>

<file path=xl/calcChain.xml><?xml version="1.0" encoding="utf-8"?>
<calcChain xmlns="http://schemas.openxmlformats.org/spreadsheetml/2006/main">
  <c r="S7" i="9" l="1"/>
  <c r="S16" i="9"/>
  <c r="S17" i="9"/>
  <c r="S9" i="9"/>
  <c r="S10" i="9"/>
  <c r="S11" i="9"/>
  <c r="S12" i="9"/>
  <c r="S13" i="9"/>
  <c r="S14" i="9"/>
  <c r="S15" i="9"/>
  <c r="S8" i="9"/>
  <c r="R7" i="9"/>
  <c r="R16" i="9"/>
  <c r="F7" i="9"/>
  <c r="R17" i="9" l="1"/>
  <c r="R9" i="9"/>
  <c r="R10" i="9"/>
  <c r="R11" i="9"/>
  <c r="R12" i="9"/>
  <c r="R13" i="9"/>
  <c r="R14" i="9"/>
  <c r="R15" i="9"/>
  <c r="R8" i="9"/>
  <c r="Q6" i="9" l="1"/>
  <c r="L6" i="9"/>
  <c r="M6" i="9"/>
  <c r="K6" i="9"/>
  <c r="N16" i="9"/>
  <c r="P16" i="9"/>
  <c r="O16" i="9"/>
  <c r="Q16" i="9"/>
  <c r="K16" i="9"/>
  <c r="L16" i="9"/>
  <c r="J16" i="9"/>
  <c r="F16" i="9"/>
  <c r="Q9" i="9" l="1"/>
  <c r="Q10" i="9"/>
  <c r="Q11" i="9"/>
  <c r="Q12" i="9"/>
  <c r="Q13" i="9"/>
  <c r="Q14" i="9"/>
  <c r="Q15" i="9"/>
  <c r="Q8" i="9"/>
  <c r="Q7" i="9" l="1"/>
  <c r="F6" i="9" l="1"/>
  <c r="J6" i="9"/>
  <c r="J7" i="9"/>
  <c r="L7" i="9"/>
  <c r="M7" i="9"/>
  <c r="K9" i="9"/>
  <c r="K10" i="9"/>
  <c r="K11" i="9"/>
  <c r="K12" i="9"/>
  <c r="K13" i="9"/>
  <c r="K14" i="9"/>
  <c r="K15" i="9"/>
  <c r="K8" i="9"/>
  <c r="K7" i="9" s="1"/>
  <c r="P9" i="9" l="1"/>
  <c r="O9" i="9"/>
  <c r="N9" i="9" s="1"/>
  <c r="P8" i="9"/>
  <c r="O8" i="9"/>
  <c r="N8" i="9" l="1"/>
  <c r="P11" i="9"/>
  <c r="O11" i="9"/>
  <c r="N11" i="9" s="1"/>
  <c r="O10" i="9"/>
  <c r="P10" i="9"/>
  <c r="O12" i="9"/>
  <c r="P12" i="9"/>
  <c r="O13" i="9"/>
  <c r="P13" i="9"/>
  <c r="O14" i="9"/>
  <c r="P14" i="9"/>
  <c r="O15" i="9"/>
  <c r="P15" i="9"/>
  <c r="N15" i="9" l="1"/>
  <c r="N14" i="9"/>
  <c r="N13" i="9"/>
  <c r="N12" i="9"/>
  <c r="N10" i="9"/>
  <c r="S6" i="9" l="1"/>
  <c r="O7" i="9"/>
  <c r="N7" i="9" l="1"/>
  <c r="P7" i="9"/>
  <c r="R6" i="9"/>
  <c r="O6" i="9"/>
  <c r="P6" i="9" l="1"/>
  <c r="N6" i="9" s="1"/>
</calcChain>
</file>

<file path=xl/sharedStrings.xml><?xml version="1.0" encoding="utf-8"?>
<sst xmlns="http://schemas.openxmlformats.org/spreadsheetml/2006/main" count="76" uniqueCount="59">
  <si>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</si>
  <si>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</si>
  <si>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</si>
  <si>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</si>
  <si>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</si>
  <si>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</si>
  <si>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</si>
  <si>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</si>
  <si>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</si>
  <si>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</si>
  <si>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</si>
  <si>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</si>
  <si>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2015년
지원액</t>
    <phoneticPr fontId="1" type="noConversion"/>
  </si>
  <si>
    <t>16년 신청액</t>
    <phoneticPr fontId="1" type="noConversion"/>
  </si>
  <si>
    <t>검토조정액</t>
    <phoneticPr fontId="1" type="noConversion"/>
  </si>
  <si>
    <t>심의조정액</t>
    <phoneticPr fontId="1" type="noConversion"/>
  </si>
  <si>
    <t>공모대상</t>
    <phoneticPr fontId="1" type="noConversion"/>
  </si>
  <si>
    <t>사유기재</t>
    <phoneticPr fontId="1" type="noConversion"/>
  </si>
  <si>
    <t>공모여부</t>
    <phoneticPr fontId="1" type="noConversion"/>
  </si>
  <si>
    <t>사업
분류</t>
    <phoneticPr fontId="1" type="noConversion"/>
  </si>
  <si>
    <t>자체</t>
    <phoneticPr fontId="1" type="noConversion"/>
  </si>
  <si>
    <t>재원비율</t>
    <phoneticPr fontId="1" type="noConversion"/>
  </si>
  <si>
    <t>농정과 소계</t>
    <phoneticPr fontId="1" type="noConversion"/>
  </si>
  <si>
    <t>제6회 예천군 보조금심의위원회 대상자선정 심의 조서</t>
    <phoneticPr fontId="1" type="noConversion"/>
  </si>
  <si>
    <t>농정과</t>
    <phoneticPr fontId="1" type="noConversion"/>
  </si>
  <si>
    <t>민간자본사업보조</t>
    <phoneticPr fontId="1" type="noConversion"/>
  </si>
  <si>
    <t>고추 비가림재배시설 지원</t>
    <phoneticPr fontId="1" type="noConversion"/>
  </si>
  <si>
    <t>정용희</t>
    <phoneticPr fontId="1" type="noConversion"/>
  </si>
  <si>
    <t>20,000원 * 1,200㎡ * 50%</t>
    <phoneticPr fontId="1" type="noConversion"/>
  </si>
  <si>
    <r>
      <t>민속채소</t>
    </r>
    <r>
      <rPr>
        <sz val="16"/>
        <color rgb="FF000000"/>
        <rFont val="맑은 고딕"/>
        <family val="3"/>
        <charset val="129"/>
      </rPr>
      <t>•</t>
    </r>
    <r>
      <rPr>
        <sz val="16"/>
        <color rgb="FF000000"/>
        <rFont val="맑은 고딕"/>
        <family val="3"/>
        <charset val="129"/>
        <scheme val="minor"/>
      </rPr>
      <t>양채류생산기반확충지원(시설하우스, 관수관비시설 등)</t>
    </r>
    <phoneticPr fontId="1" type="noConversion"/>
  </si>
  <si>
    <t>유영진</t>
    <phoneticPr fontId="1" type="noConversion"/>
  </si>
  <si>
    <t>시설원예 노후하우스 기자재 지원</t>
    <phoneticPr fontId="1" type="noConversion"/>
  </si>
  <si>
    <t>한규일</t>
    <phoneticPr fontId="1" type="noConversion"/>
  </si>
  <si>
    <t>600,000원 * 10㎡ * 50%</t>
    <phoneticPr fontId="1" type="noConversion"/>
  </si>
  <si>
    <r>
      <t>2,100원 * 850(3.3</t>
    </r>
    <r>
      <rPr>
        <sz val="16"/>
        <color rgb="FF000000"/>
        <rFont val="맑은 고딕"/>
        <family val="3"/>
        <charset val="129"/>
      </rPr>
      <t>㎡) * 50%</t>
    </r>
    <phoneticPr fontId="1" type="noConversion"/>
  </si>
  <si>
    <t>박오복 외 2명</t>
    <phoneticPr fontId="1" type="noConversion"/>
  </si>
  <si>
    <t>박윤환 외 2명</t>
    <phoneticPr fontId="1" type="noConversion"/>
  </si>
  <si>
    <t>43,840,000원 * 50%
(사업별 단가적용)</t>
    <phoneticPr fontId="1" type="noConversion"/>
  </si>
  <si>
    <t>600,000원 * 30㎡ * 50%</t>
    <phoneticPr fontId="1" type="noConversion"/>
  </si>
  <si>
    <t>25,000,000원 * 50%
(사업별 단가적용)</t>
    <phoneticPr fontId="1" type="noConversion"/>
  </si>
  <si>
    <t>예천약초영농조합법인
(대표 김승년)</t>
    <phoneticPr fontId="1" type="noConversion"/>
  </si>
  <si>
    <t xml:space="preserve"> 인삼•약용산업육성 지원(해가림시설, 안개분무기 등)</t>
    <phoneticPr fontId="1" type="noConversion"/>
  </si>
  <si>
    <t>농어촌 어린이 영어캠프 지원</t>
    <phoneticPr fontId="1" type="noConversion"/>
  </si>
  <si>
    <t>농어촌 어린이 전화영어회화 지원</t>
    <phoneticPr fontId="1" type="noConversion"/>
  </si>
  <si>
    <t>대구경북영어마을</t>
    <phoneticPr fontId="1" type="noConversion"/>
  </si>
  <si>
    <t>이앤오즈</t>
    <phoneticPr fontId="1" type="noConversion"/>
  </si>
  <si>
    <t>민간경상사업보조</t>
    <phoneticPr fontId="1" type="noConversion"/>
  </si>
  <si>
    <t>2,000,000뤈 * 20명</t>
    <phoneticPr fontId="1" type="noConversion"/>
  </si>
  <si>
    <t>400,000원 *30명</t>
    <phoneticPr fontId="1" type="noConversion"/>
  </si>
  <si>
    <t>건설교통과 소계</t>
  </si>
  <si>
    <t>건설교통과</t>
  </si>
  <si>
    <t>보조</t>
  </si>
  <si>
    <t>공모대상</t>
  </si>
  <si>
    <t>민간자본사업보조</t>
  </si>
  <si>
    <t>양수장 등의 전기요금 및 소규모수리비</t>
  </si>
  <si>
    <t>예천읍 상동길 85-1 권만수 외 75명</t>
    <phoneticPr fontId="1" type="noConversion"/>
  </si>
  <si>
    <t>수리시설유지관리(수리계) 
운영 및 관리[별지조서 참조]</t>
    <phoneticPr fontId="1" type="noConversion"/>
  </si>
  <si>
    <t>에너지절감시설 설치(보온덮개, 다겹보온커튼 등)
[별지조서 참조]</t>
    <phoneticPr fontId="1" type="noConversion"/>
  </si>
  <si>
    <t>소득작목육성 지원(비가림시설, 저온저장고 등)
[별지조서 참조]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</si>
</sst>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_-* #,##0.0_-;\-* #,##0.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72">
    <xf numFmtId="0" fontId="0" fillId="0" borderId="0" xfId="0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9" fontId="5" fillId="3" borderId="8" xfId="1" applyNumberFormat="1" applyFont="1" applyFill="1" applyBorder="1" applyAlignment="1">
      <alignment horizontal="right" vertical="center"/>
    </xf>
    <xf numFmtId="9" fontId="5" fillId="3" borderId="8" xfId="2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1" fontId="6" fillId="2" borderId="9" xfId="1" applyFont="1" applyFill="1" applyBorder="1" applyAlignment="1">
      <alignment horizontal="right" vertical="center" wrapText="1"/>
    </xf>
    <xf numFmtId="9" fontId="6" fillId="2" borderId="9" xfId="2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41" fontId="6" fillId="0" borderId="9" xfId="1" applyFont="1" applyBorder="1" applyAlignment="1">
      <alignment horizontal="righ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9" fontId="6" fillId="0" borderId="9" xfId="2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9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177" fontId="6" fillId="0" borderId="9" xfId="1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 shrinkToFit="1"/>
    </xf>
    <xf numFmtId="0" fontId="5" fillId="0" borderId="9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wrapText="1" shrinkToFit="1"/>
    </xf>
    <xf numFmtId="0" fontId="5" fillId="0" borderId="9" xfId="0" applyFont="1" applyBorder="1" applyAlignment="1">
      <alignment horizontal="left" vertical="center" wrapText="1" shrinkToFit="1"/>
    </xf>
    <xf numFmtId="41" fontId="5" fillId="2" borderId="9" xfId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1" fontId="6" fillId="2" borderId="9" xfId="1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41" fontId="6" fillId="0" borderId="9" xfId="1" applyFont="1" applyBorder="1" applyAlignment="1">
      <alignment horizontal="righ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9" fontId="6" fillId="0" borderId="9" xfId="2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1" fontId="6" fillId="2" borderId="9" xfId="1" applyFont="1" applyFill="1" applyBorder="1" applyAlignment="1">
      <alignment horizontal="right" vertical="center" wrapText="1"/>
    </xf>
    <xf numFmtId="9" fontId="6" fillId="2" borderId="9" xfId="2" applyFont="1" applyFill="1" applyBorder="1" applyAlignment="1">
      <alignment horizontal="right" vertical="center" wrapText="1"/>
    </xf>
    <xf numFmtId="41" fontId="6" fillId="0" borderId="9" xfId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5">
    <cellStyle name="백분율" xfId="2" builtinId="5"/>
    <cellStyle name="쉼표 [0]" xfId="1" builtinId="6"/>
    <cellStyle name="표준" xfId="0" builtinId="0"/>
    <cellStyle name="표준 159" xfId="4"/>
    <cellStyle name="표준 17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17"/>
  <sheetViews>
    <sheetView tabSelected="1" view="pageBreakPreview" zoomScale="55" zoomScaleNormal="85" zoomScaleSheetLayoutView="55" workbookViewId="0">
      <pane ySplit="5" topLeftCell="A6" activePane="bottomLeft" state="frozen"/>
      <selection activeCell="H1" sqref="H1"/>
      <selection pane="bottomLeft" activeCell="I12" sqref="I12"/>
    </sheetView>
  </sheetViews>
  <sheetFormatPr defaultRowHeight="17.25" x14ac:dyDescent="0.3"/>
  <cols>
    <col min="1" max="1" width="30.125" customWidth="1"/>
    <col min="2" max="2" width="9.625" style="24" hidden="1" customWidth="1"/>
    <col min="3" max="3" width="15.5" style="24" hidden="1" customWidth="1"/>
    <col min="4" max="4" width="11.125" style="24" hidden="1" customWidth="1"/>
    <col min="5" max="5" width="2" style="27" hidden="1" customWidth="1"/>
    <col min="6" max="6" width="36.625" customWidth="1"/>
    <col min="7" max="7" width="36.75" customWidth="1"/>
    <col min="8" max="8" width="31.5" customWidth="1"/>
    <col min="9" max="9" width="32.625" style="22" customWidth="1"/>
    <col min="10" max="10" width="18.75" customWidth="1"/>
    <col min="11" max="13" width="20.625" customWidth="1"/>
    <col min="14" max="16" width="13.125" customWidth="1"/>
    <col min="17" max="17" width="19.25" customWidth="1"/>
    <col min="18" max="18" width="20" customWidth="1"/>
    <col min="19" max="19" width="18.125" customWidth="1"/>
  </cols>
  <sheetData>
    <row r="1" spans="1:19" ht="77.25" customHeight="1" x14ac:dyDescent="0.3">
      <c r="A1" s="64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41.25" customHeight="1" x14ac:dyDescent="0.3">
      <c r="A2" s="2"/>
      <c r="B2" s="2"/>
      <c r="C2" s="2"/>
      <c r="D2" s="2"/>
      <c r="E2" s="2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65" t="s">
        <v>10</v>
      </c>
      <c r="S2" s="65"/>
    </row>
    <row r="3" spans="1:19" ht="41.25" hidden="1" customHeight="1" x14ac:dyDescent="0.3">
      <c r="K3" s="66" t="s">
        <v>13</v>
      </c>
      <c r="L3" s="66"/>
      <c r="M3" s="66"/>
      <c r="Q3" s="66" t="s">
        <v>14</v>
      </c>
      <c r="R3" s="66"/>
      <c r="S3" s="29" t="s">
        <v>15</v>
      </c>
    </row>
    <row r="4" spans="1:19" ht="27.75" customHeight="1" x14ac:dyDescent="0.3">
      <c r="A4" s="60" t="s">
        <v>0</v>
      </c>
      <c r="B4" s="31" t="s">
        <v>19</v>
      </c>
      <c r="C4" s="32" t="s">
        <v>18</v>
      </c>
      <c r="D4" s="33"/>
      <c r="E4" s="30" t="s">
        <v>17</v>
      </c>
      <c r="F4" s="60" t="s">
        <v>8</v>
      </c>
      <c r="G4" s="60" t="s">
        <v>7</v>
      </c>
      <c r="H4" s="60" t="s">
        <v>11</v>
      </c>
      <c r="I4" s="60" t="s">
        <v>9</v>
      </c>
      <c r="J4" s="67" t="s">
        <v>12</v>
      </c>
      <c r="K4" s="60" t="s">
        <v>1</v>
      </c>
      <c r="L4" s="60" t="s">
        <v>2</v>
      </c>
      <c r="M4" s="60" t="s">
        <v>3</v>
      </c>
      <c r="N4" s="69" t="s">
        <v>21</v>
      </c>
      <c r="O4" s="70"/>
      <c r="P4" s="71"/>
      <c r="Q4" s="66" t="s">
        <v>4</v>
      </c>
      <c r="R4" s="66" t="s">
        <v>6</v>
      </c>
      <c r="S4" s="66" t="s">
        <v>5</v>
      </c>
    </row>
    <row r="5" spans="1:19" ht="27.75" customHeight="1" x14ac:dyDescent="0.3">
      <c r="A5" s="61"/>
      <c r="B5" s="34"/>
      <c r="C5" s="34"/>
      <c r="D5" s="34"/>
      <c r="E5" s="34"/>
      <c r="F5" s="61"/>
      <c r="G5" s="61"/>
      <c r="H5" s="61"/>
      <c r="I5" s="61"/>
      <c r="J5" s="68"/>
      <c r="K5" s="61"/>
      <c r="L5" s="61"/>
      <c r="M5" s="61"/>
      <c r="N5" s="31" t="s">
        <v>1</v>
      </c>
      <c r="O5" s="31" t="s">
        <v>2</v>
      </c>
      <c r="P5" s="31" t="s">
        <v>3</v>
      </c>
      <c r="Q5" s="66"/>
      <c r="R5" s="66"/>
      <c r="S5" s="66"/>
    </row>
    <row r="6" spans="1:19" ht="55.5" customHeight="1" x14ac:dyDescent="0.3">
      <c r="A6" s="3" t="s">
        <v>1</v>
      </c>
      <c r="B6" s="3"/>
      <c r="C6" s="3"/>
      <c r="D6" s="3"/>
      <c r="E6" s="26"/>
      <c r="F6" s="4">
        <f>SUBTOTAL(103,F7:F17)</f>
        <v>9</v>
      </c>
      <c r="G6" s="3"/>
      <c r="H6" s="3"/>
      <c r="I6" s="21"/>
      <c r="J6" s="5">
        <f>SUBTOTAL(9,J8:J15)</f>
        <v>0</v>
      </c>
      <c r="K6" s="5">
        <f>SUBTOTAL(9,K7:K17)</f>
        <v>232093</v>
      </c>
      <c r="L6" s="54">
        <f t="shared" ref="L6:M6" si="0">SUBTOTAL(9,L7:L17)</f>
        <v>172780.5</v>
      </c>
      <c r="M6" s="54">
        <f t="shared" si="0"/>
        <v>59312.5</v>
      </c>
      <c r="N6" s="6">
        <f>O6+P6</f>
        <v>1</v>
      </c>
      <c r="O6" s="7">
        <f>L6/K6</f>
        <v>0.74444511467385921</v>
      </c>
      <c r="P6" s="7">
        <f>M6/K6</f>
        <v>0.25555488532614079</v>
      </c>
      <c r="Q6" s="5">
        <f>SUBTOTAL(9,Q7:Q17)</f>
        <v>172780.5</v>
      </c>
      <c r="R6" s="5">
        <f>SUBTOTAL(9,R7:R923)</f>
        <v>172780.5</v>
      </c>
      <c r="S6" s="5">
        <f>SUBTOTAL(9,S7:S923)</f>
        <v>172780.5</v>
      </c>
    </row>
    <row r="7" spans="1:19" ht="54.75" customHeight="1" x14ac:dyDescent="0.3">
      <c r="A7" s="62" t="s">
        <v>22</v>
      </c>
      <c r="B7" s="63"/>
      <c r="C7" s="9"/>
      <c r="D7" s="9"/>
      <c r="E7" s="8"/>
      <c r="F7" s="10">
        <f>SUBTOTAL(103,F8:F15)</f>
        <v>8</v>
      </c>
      <c r="G7" s="9"/>
      <c r="H7" s="10"/>
      <c r="I7" s="23"/>
      <c r="J7" s="11">
        <f>SUBTOTAL(9,J8:J15)</f>
        <v>0</v>
      </c>
      <c r="K7" s="11">
        <f>SUBTOTAL(9,K8:K15)</f>
        <v>170625</v>
      </c>
      <c r="L7" s="11">
        <f t="shared" ref="L7:M7" si="1">SUBTOTAL(9,L8:L15)</f>
        <v>111312.5</v>
      </c>
      <c r="M7" s="11">
        <f t="shared" si="1"/>
        <v>59312.5</v>
      </c>
      <c r="N7" s="12">
        <f>K7/K7</f>
        <v>1</v>
      </c>
      <c r="O7" s="12">
        <f>L7/K7</f>
        <v>0.65238095238095239</v>
      </c>
      <c r="P7" s="12">
        <f>M7/K7</f>
        <v>0.34761904761904761</v>
      </c>
      <c r="Q7" s="11">
        <f>SUBTOTAL(9,Q8:Q15)</f>
        <v>111312.5</v>
      </c>
      <c r="R7" s="11">
        <f>SUBTOTAL(9,R8:R15)</f>
        <v>111312.5</v>
      </c>
      <c r="S7" s="56">
        <f>SUBTOTAL(9,S8:S15)</f>
        <v>111312.5</v>
      </c>
    </row>
    <row r="8" spans="1:19" ht="74.25" customHeight="1" x14ac:dyDescent="0.3">
      <c r="A8" s="13" t="s">
        <v>24</v>
      </c>
      <c r="B8" s="13"/>
      <c r="C8" s="13"/>
      <c r="D8" s="13"/>
      <c r="E8" s="20"/>
      <c r="F8" s="36" t="s">
        <v>42</v>
      </c>
      <c r="G8" s="14" t="s">
        <v>44</v>
      </c>
      <c r="H8" s="15" t="s">
        <v>46</v>
      </c>
      <c r="I8" s="38" t="s">
        <v>47</v>
      </c>
      <c r="J8" s="16">
        <v>0</v>
      </c>
      <c r="K8" s="17">
        <f>SUM(L8:M8)</f>
        <v>40000</v>
      </c>
      <c r="L8" s="16">
        <v>40000</v>
      </c>
      <c r="M8" s="16">
        <v>0</v>
      </c>
      <c r="N8" s="18">
        <f t="shared" ref="N8:N9" si="2">O8+P8</f>
        <v>1</v>
      </c>
      <c r="O8" s="18">
        <f t="shared" ref="O8:O9" si="3">L8/K8</f>
        <v>1</v>
      </c>
      <c r="P8" s="18">
        <f t="shared" ref="P8:P9" si="4">M8/K8</f>
        <v>0</v>
      </c>
      <c r="Q8" s="16">
        <f>L8</f>
        <v>40000</v>
      </c>
      <c r="R8" s="16">
        <f>Q8</f>
        <v>40000</v>
      </c>
      <c r="S8" s="16">
        <f>R8</f>
        <v>40000</v>
      </c>
    </row>
    <row r="9" spans="1:19" ht="74.25" customHeight="1" x14ac:dyDescent="0.3">
      <c r="A9" s="13" t="s">
        <v>24</v>
      </c>
      <c r="B9" s="13"/>
      <c r="C9" s="13"/>
      <c r="D9" s="13"/>
      <c r="E9" s="20"/>
      <c r="F9" s="36" t="s">
        <v>43</v>
      </c>
      <c r="G9" s="14" t="s">
        <v>45</v>
      </c>
      <c r="H9" s="15" t="s">
        <v>46</v>
      </c>
      <c r="I9" s="38" t="s">
        <v>48</v>
      </c>
      <c r="J9" s="16">
        <v>0</v>
      </c>
      <c r="K9" s="17">
        <f t="shared" ref="K9:K15" si="5">SUM(L9:M9)</f>
        <v>12000</v>
      </c>
      <c r="L9" s="16">
        <v>12000</v>
      </c>
      <c r="M9" s="16">
        <v>0</v>
      </c>
      <c r="N9" s="18">
        <f t="shared" si="2"/>
        <v>1</v>
      </c>
      <c r="O9" s="18">
        <f t="shared" si="3"/>
        <v>1</v>
      </c>
      <c r="P9" s="18">
        <f t="shared" si="4"/>
        <v>0</v>
      </c>
      <c r="Q9" s="16">
        <f t="shared" ref="Q9:Q15" si="6">L9</f>
        <v>12000</v>
      </c>
      <c r="R9" s="58">
        <f t="shared" ref="R9:R15" si="7">Q9</f>
        <v>12000</v>
      </c>
      <c r="S9" s="58">
        <f t="shared" ref="S9:S15" si="8">R9</f>
        <v>12000</v>
      </c>
    </row>
    <row r="10" spans="1:19" ht="74.25" customHeight="1" x14ac:dyDescent="0.3">
      <c r="A10" s="13" t="s">
        <v>24</v>
      </c>
      <c r="B10" s="13"/>
      <c r="C10" s="13"/>
      <c r="D10" s="13"/>
      <c r="E10" s="20"/>
      <c r="F10" s="59" t="s">
        <v>57</v>
      </c>
      <c r="G10" s="14" t="s">
        <v>35</v>
      </c>
      <c r="H10" s="15" t="s">
        <v>25</v>
      </c>
      <c r="I10" s="38" t="s">
        <v>37</v>
      </c>
      <c r="J10" s="16">
        <v>0</v>
      </c>
      <c r="K10" s="17">
        <f t="shared" si="5"/>
        <v>43840</v>
      </c>
      <c r="L10" s="16">
        <v>21920</v>
      </c>
      <c r="M10" s="16">
        <v>21920</v>
      </c>
      <c r="N10" s="18">
        <f t="shared" ref="N10:N15" si="9">O10+P10</f>
        <v>1</v>
      </c>
      <c r="O10" s="18">
        <f t="shared" ref="O10:O15" si="10">L10/K10</f>
        <v>0.5</v>
      </c>
      <c r="P10" s="18">
        <f t="shared" ref="P10:P15" si="11">M10/K10</f>
        <v>0.5</v>
      </c>
      <c r="Q10" s="16">
        <f t="shared" si="6"/>
        <v>21920</v>
      </c>
      <c r="R10" s="58">
        <f t="shared" si="7"/>
        <v>21920</v>
      </c>
      <c r="S10" s="58">
        <f t="shared" si="8"/>
        <v>21920</v>
      </c>
    </row>
    <row r="11" spans="1:19" ht="74.25" customHeight="1" x14ac:dyDescent="0.3">
      <c r="A11" s="13" t="s">
        <v>24</v>
      </c>
      <c r="B11" s="13"/>
      <c r="C11" s="13"/>
      <c r="D11" s="13"/>
      <c r="E11" s="20"/>
      <c r="F11" s="59" t="s">
        <v>58</v>
      </c>
      <c r="G11" s="14" t="s">
        <v>36</v>
      </c>
      <c r="H11" s="15" t="s">
        <v>25</v>
      </c>
      <c r="I11" s="38" t="s">
        <v>38</v>
      </c>
      <c r="J11" s="16">
        <v>0</v>
      </c>
      <c r="K11" s="17">
        <f t="shared" si="5"/>
        <v>18000</v>
      </c>
      <c r="L11" s="16">
        <v>9000</v>
      </c>
      <c r="M11" s="16">
        <v>9000</v>
      </c>
      <c r="N11" s="18">
        <f t="shared" ref="N11" si="12">O11+P11</f>
        <v>1</v>
      </c>
      <c r="O11" s="18">
        <f t="shared" ref="O11" si="13">L11/K11</f>
        <v>0.5</v>
      </c>
      <c r="P11" s="18">
        <f t="shared" ref="P11" si="14">M11/K11</f>
        <v>0.5</v>
      </c>
      <c r="Q11" s="16">
        <f t="shared" si="6"/>
        <v>9000</v>
      </c>
      <c r="R11" s="58">
        <f t="shared" si="7"/>
        <v>9000</v>
      </c>
      <c r="S11" s="58">
        <f t="shared" si="8"/>
        <v>9000</v>
      </c>
    </row>
    <row r="12" spans="1:19" ht="74.25" customHeight="1" x14ac:dyDescent="0.3">
      <c r="A12" s="13" t="s">
        <v>24</v>
      </c>
      <c r="B12" s="13"/>
      <c r="C12" s="13"/>
      <c r="D12" s="13"/>
      <c r="E12" s="20"/>
      <c r="F12" s="28" t="s">
        <v>26</v>
      </c>
      <c r="G12" s="14" t="s">
        <v>27</v>
      </c>
      <c r="H12" s="15" t="s">
        <v>25</v>
      </c>
      <c r="I12" s="37" t="s">
        <v>28</v>
      </c>
      <c r="J12" s="16">
        <v>0</v>
      </c>
      <c r="K12" s="17">
        <f t="shared" si="5"/>
        <v>24000</v>
      </c>
      <c r="L12" s="16">
        <v>12000</v>
      </c>
      <c r="M12" s="16">
        <v>12000</v>
      </c>
      <c r="N12" s="18">
        <f t="shared" si="9"/>
        <v>1</v>
      </c>
      <c r="O12" s="18">
        <f t="shared" si="10"/>
        <v>0.5</v>
      </c>
      <c r="P12" s="18">
        <f t="shared" si="11"/>
        <v>0.5</v>
      </c>
      <c r="Q12" s="16">
        <f t="shared" si="6"/>
        <v>12000</v>
      </c>
      <c r="R12" s="58">
        <f t="shared" si="7"/>
        <v>12000</v>
      </c>
      <c r="S12" s="58">
        <f t="shared" si="8"/>
        <v>12000</v>
      </c>
    </row>
    <row r="13" spans="1:19" ht="74.25" customHeight="1" x14ac:dyDescent="0.3">
      <c r="A13" s="13" t="s">
        <v>24</v>
      </c>
      <c r="B13" s="13"/>
      <c r="C13" s="13"/>
      <c r="D13" s="13"/>
      <c r="E13" s="20"/>
      <c r="F13" s="36" t="s">
        <v>29</v>
      </c>
      <c r="G13" s="14" t="s">
        <v>30</v>
      </c>
      <c r="H13" s="15" t="s">
        <v>25</v>
      </c>
      <c r="I13" s="39" t="s">
        <v>33</v>
      </c>
      <c r="J13" s="16">
        <v>0</v>
      </c>
      <c r="K13" s="17">
        <f t="shared" si="5"/>
        <v>6000</v>
      </c>
      <c r="L13" s="16">
        <v>3000</v>
      </c>
      <c r="M13" s="16">
        <v>3000</v>
      </c>
      <c r="N13" s="18">
        <f t="shared" si="9"/>
        <v>1</v>
      </c>
      <c r="O13" s="18">
        <f t="shared" si="10"/>
        <v>0.5</v>
      </c>
      <c r="P13" s="18">
        <f t="shared" si="11"/>
        <v>0.5</v>
      </c>
      <c r="Q13" s="16">
        <f t="shared" si="6"/>
        <v>3000</v>
      </c>
      <c r="R13" s="58">
        <f t="shared" si="7"/>
        <v>3000</v>
      </c>
      <c r="S13" s="58">
        <f t="shared" si="8"/>
        <v>3000</v>
      </c>
    </row>
    <row r="14" spans="1:19" ht="74.25" customHeight="1" x14ac:dyDescent="0.3">
      <c r="A14" s="13" t="s">
        <v>24</v>
      </c>
      <c r="B14" s="13"/>
      <c r="C14" s="13"/>
      <c r="D14" s="13"/>
      <c r="E14" s="20"/>
      <c r="F14" s="28" t="s">
        <v>31</v>
      </c>
      <c r="G14" s="14" t="s">
        <v>32</v>
      </c>
      <c r="H14" s="15" t="s">
        <v>25</v>
      </c>
      <c r="I14" s="37" t="s">
        <v>34</v>
      </c>
      <c r="J14" s="16">
        <v>0</v>
      </c>
      <c r="K14" s="17">
        <f t="shared" si="5"/>
        <v>1785</v>
      </c>
      <c r="L14" s="35">
        <v>892.5</v>
      </c>
      <c r="M14" s="35">
        <v>892.5</v>
      </c>
      <c r="N14" s="18">
        <f t="shared" si="9"/>
        <v>1</v>
      </c>
      <c r="O14" s="18">
        <f t="shared" si="10"/>
        <v>0.5</v>
      </c>
      <c r="P14" s="18">
        <f t="shared" si="11"/>
        <v>0.5</v>
      </c>
      <c r="Q14" s="16">
        <f t="shared" si="6"/>
        <v>892.5</v>
      </c>
      <c r="R14" s="58">
        <f t="shared" si="7"/>
        <v>892.5</v>
      </c>
      <c r="S14" s="58">
        <f t="shared" si="8"/>
        <v>892.5</v>
      </c>
    </row>
    <row r="15" spans="1:19" ht="74.25" customHeight="1" x14ac:dyDescent="0.3">
      <c r="A15" s="13" t="s">
        <v>24</v>
      </c>
      <c r="B15" s="13" t="s">
        <v>20</v>
      </c>
      <c r="C15" s="13" t="s">
        <v>16</v>
      </c>
      <c r="D15" s="19"/>
      <c r="E15" s="20"/>
      <c r="F15" s="36" t="s">
        <v>41</v>
      </c>
      <c r="G15" s="14" t="s">
        <v>40</v>
      </c>
      <c r="H15" s="15" t="s">
        <v>25</v>
      </c>
      <c r="I15" s="38" t="s">
        <v>39</v>
      </c>
      <c r="J15" s="16">
        <v>0</v>
      </c>
      <c r="K15" s="17">
        <f t="shared" si="5"/>
        <v>25000</v>
      </c>
      <c r="L15" s="16">
        <v>12500</v>
      </c>
      <c r="M15" s="16">
        <v>12500</v>
      </c>
      <c r="N15" s="18">
        <f t="shared" si="9"/>
        <v>1</v>
      </c>
      <c r="O15" s="18">
        <f t="shared" si="10"/>
        <v>0.5</v>
      </c>
      <c r="P15" s="18">
        <f t="shared" si="11"/>
        <v>0.5</v>
      </c>
      <c r="Q15" s="16">
        <f t="shared" si="6"/>
        <v>12500</v>
      </c>
      <c r="R15" s="58">
        <f t="shared" si="7"/>
        <v>12500</v>
      </c>
      <c r="S15" s="58">
        <f t="shared" si="8"/>
        <v>12500</v>
      </c>
    </row>
    <row r="16" spans="1:19" ht="26.25" x14ac:dyDescent="0.3">
      <c r="A16" s="62" t="s">
        <v>49</v>
      </c>
      <c r="B16" s="63"/>
      <c r="C16" s="42"/>
      <c r="D16" s="42"/>
      <c r="E16" s="41"/>
      <c r="F16" s="55">
        <f>SUBTOTAL(103,F17:F17)</f>
        <v>1</v>
      </c>
      <c r="G16" s="42"/>
      <c r="H16" s="43"/>
      <c r="I16" s="53"/>
      <c r="J16" s="40">
        <f>SUBTOTAL(9,J17:J17)</f>
        <v>46117</v>
      </c>
      <c r="K16" s="40">
        <f t="shared" ref="K16:L16" si="15">SUBTOTAL(9,K17:K17)</f>
        <v>61468</v>
      </c>
      <c r="L16" s="40">
        <f t="shared" si="15"/>
        <v>61468</v>
      </c>
      <c r="M16" s="44">
        <v>0</v>
      </c>
      <c r="N16" s="57">
        <f>K16/K16</f>
        <v>1</v>
      </c>
      <c r="O16" s="57">
        <f>L16/K16</f>
        <v>1</v>
      </c>
      <c r="P16" s="57">
        <f>M16/K16</f>
        <v>0</v>
      </c>
      <c r="Q16" s="56">
        <f>SUBTOTAL(9,Q17:Q17)</f>
        <v>61468</v>
      </c>
      <c r="R16" s="56">
        <f>SUBTOTAL(9,R17:R17)</f>
        <v>61468</v>
      </c>
      <c r="S16" s="56">
        <f>SUBTOTAL(9,S17:S17)</f>
        <v>61468</v>
      </c>
    </row>
    <row r="17" spans="1:19" ht="52.5" x14ac:dyDescent="0.3">
      <c r="A17" s="45" t="s">
        <v>50</v>
      </c>
      <c r="B17" s="45" t="s">
        <v>51</v>
      </c>
      <c r="C17" s="45" t="s">
        <v>52</v>
      </c>
      <c r="D17" s="45"/>
      <c r="E17" s="51"/>
      <c r="F17" s="47" t="s">
        <v>56</v>
      </c>
      <c r="G17" s="46" t="s">
        <v>55</v>
      </c>
      <c r="H17" s="47" t="s">
        <v>53</v>
      </c>
      <c r="I17" s="52" t="s">
        <v>54</v>
      </c>
      <c r="J17" s="48">
        <v>46117</v>
      </c>
      <c r="K17" s="49">
        <v>61468</v>
      </c>
      <c r="L17" s="48">
        <v>61468</v>
      </c>
      <c r="M17" s="48"/>
      <c r="N17" s="50">
        <v>1</v>
      </c>
      <c r="O17" s="50">
        <v>1</v>
      </c>
      <c r="P17" s="50">
        <v>0</v>
      </c>
      <c r="Q17" s="48">
        <v>61468</v>
      </c>
      <c r="R17" s="48">
        <f>Q17</f>
        <v>61468</v>
      </c>
      <c r="S17" s="48">
        <f>R17</f>
        <v>61468</v>
      </c>
    </row>
  </sheetData>
  <mergeCells count="19">
    <mergeCell ref="M4:M5"/>
    <mergeCell ref="Q4:Q5"/>
    <mergeCell ref="R4:R5"/>
    <mergeCell ref="A4:A5"/>
    <mergeCell ref="A16:B16"/>
    <mergeCell ref="A7:B7"/>
    <mergeCell ref="A1:S1"/>
    <mergeCell ref="R2:S2"/>
    <mergeCell ref="S4:S5"/>
    <mergeCell ref="F4:F5"/>
    <mergeCell ref="G4:G5"/>
    <mergeCell ref="H4:H5"/>
    <mergeCell ref="I4:I5"/>
    <mergeCell ref="J4:J5"/>
    <mergeCell ref="L4:L5"/>
    <mergeCell ref="K3:M3"/>
    <mergeCell ref="N4:P4"/>
    <mergeCell ref="Q3:R3"/>
    <mergeCell ref="K4:K5"/>
  </mergeCells>
  <phoneticPr fontId="1" type="noConversion"/>
  <pageMargins left="0" right="0" top="0.74803149606299213" bottom="0.74803149606299213" header="0.31496062992125984" footer="0.31496062992125984"/>
  <pageSetup paperSize="8" scale="54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전체조서</vt:lpstr>
      <vt:lpstr>전체조서!Print_Area</vt:lpstr>
      <vt:lpstr>전체조서!Print_Titles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2016-08-29T05:58:33Z</cp:lastPrinted>
  <dcterms:created xsi:type="dcterms:W3CDTF">2015-01-25T02:43:25Z</dcterms:created>
  <dcterms:modified xsi:type="dcterms:W3CDTF">2016-09-02T02:39:15Z</dcterms:modified>
</cp:coreProperties>
</file>