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5280" windowWidth="28800" windowHeight="6780"/>
  </bookViews>
  <sheets>
    <sheet name="심의안건" sheetId="4" r:id="rId1"/>
  </sheets>
  <definedNames>
    <definedName name="_xlnm._FilterDatabase" localSheetId="0" hidden="1">심의안건!$A$1:$L$23</definedName>
    <definedName name="_xlnm.Print_Area" localSheetId="0">심의안건!$A$1:$L$25</definedName>
    <definedName name="_xlnm.Print_Titles" localSheetId="0">심의안건!$3:$3</definedName>
  </definedNames>
  <calcPr calcId="145621"/>
</workbook>
</file>

<file path=xl/calcChain.xml><?xml version="1.0" encoding="utf-8"?>
<calcChain xmlns="http://schemas.openxmlformats.org/spreadsheetml/2006/main">
  <c r="L25" i="4" l="1"/>
  <c r="L24" i="4"/>
  <c r="L13" i="4"/>
  <c r="L14" i="4"/>
  <c r="L15" i="4"/>
  <c r="L16" i="4"/>
  <c r="L17" i="4"/>
  <c r="L18" i="4"/>
  <c r="L19" i="4"/>
  <c r="L20" i="4"/>
  <c r="L21" i="4"/>
  <c r="L22" i="4"/>
  <c r="L23" i="4"/>
  <c r="L12" i="4"/>
  <c r="L11" i="4"/>
  <c r="L10" i="4"/>
  <c r="L9" i="4"/>
  <c r="H24" i="4" l="1"/>
  <c r="J24" i="4"/>
  <c r="G24" i="4"/>
  <c r="C24" i="4"/>
  <c r="K25" i="4" l="1"/>
  <c r="K24" i="4" s="1"/>
  <c r="I25" i="4"/>
  <c r="I24" i="4" s="1"/>
  <c r="K7" i="4" l="1"/>
  <c r="K13" i="4"/>
  <c r="K14" i="4"/>
  <c r="K15" i="4"/>
  <c r="K16" i="4"/>
  <c r="K17" i="4"/>
  <c r="K18" i="4"/>
  <c r="K19" i="4"/>
  <c r="K20" i="4"/>
  <c r="K21" i="4"/>
  <c r="K22" i="4"/>
  <c r="K23" i="4"/>
  <c r="K12" i="4"/>
  <c r="K10" i="4"/>
  <c r="K9" i="4" s="1"/>
  <c r="K8" i="4"/>
  <c r="L8" i="4" s="1"/>
  <c r="L7" i="4" s="1"/>
  <c r="K6" i="4"/>
  <c r="L6" i="4" s="1"/>
  <c r="L5" i="4" s="1"/>
  <c r="L4" i="4" s="1"/>
  <c r="K5" i="4" l="1"/>
  <c r="G6" i="4"/>
  <c r="J5" i="4"/>
  <c r="I5" i="4"/>
  <c r="H5" i="4"/>
  <c r="G5" i="4"/>
  <c r="F5" i="4"/>
  <c r="C5" i="4"/>
  <c r="G10" i="4" l="1"/>
  <c r="G9" i="4" s="1"/>
  <c r="J9" i="4"/>
  <c r="I9" i="4"/>
  <c r="H9" i="4"/>
  <c r="F9" i="4"/>
  <c r="C9" i="4"/>
  <c r="G8" i="4" l="1"/>
  <c r="J7" i="4"/>
  <c r="I7" i="4"/>
  <c r="H7" i="4"/>
  <c r="G7" i="4"/>
  <c r="F7" i="4"/>
  <c r="C7" i="4"/>
  <c r="H4" i="4" l="1"/>
  <c r="F11" i="4"/>
  <c r="F4" i="4" s="1"/>
  <c r="H11" i="4"/>
  <c r="I11" i="4"/>
  <c r="I4" i="4" s="1"/>
  <c r="J11" i="4"/>
  <c r="J4" i="4" s="1"/>
  <c r="K11" i="4"/>
  <c r="K4" i="4" s="1"/>
  <c r="G12" i="4"/>
  <c r="G13" i="4"/>
  <c r="G14" i="4"/>
  <c r="G15" i="4"/>
  <c r="G16" i="4"/>
  <c r="G17" i="4"/>
  <c r="G18" i="4"/>
  <c r="G20" i="4"/>
  <c r="G21" i="4"/>
  <c r="G22" i="4"/>
  <c r="G23" i="4"/>
  <c r="C11" i="4" l="1"/>
  <c r="C4" i="4" s="1"/>
  <c r="G19" i="4" l="1"/>
  <c r="G11" i="4" s="1"/>
  <c r="G4" i="4" s="1"/>
</calcChain>
</file>

<file path=xl/sharedStrings.xml><?xml version="1.0" encoding="utf-8"?>
<sst xmlns="http://schemas.openxmlformats.org/spreadsheetml/2006/main" count="100" uniqueCount="84">
  <si>
    <t>부서명</t>
    <phoneticPr fontId="1" type="noConversion"/>
  </si>
  <si>
    <t>계</t>
    <phoneticPr fontId="1" type="noConversion"/>
  </si>
  <si>
    <t>보조금</t>
    <phoneticPr fontId="1" type="noConversion"/>
  </si>
  <si>
    <t>자부담</t>
    <phoneticPr fontId="1" type="noConversion"/>
  </si>
  <si>
    <t>1차(해당부서)</t>
    <phoneticPr fontId="1" type="noConversion"/>
  </si>
  <si>
    <t>3차(위원회)</t>
    <phoneticPr fontId="1" type="noConversion"/>
  </si>
  <si>
    <t>2차(예산부서)</t>
    <phoneticPr fontId="1" type="noConversion"/>
  </si>
  <si>
    <t>보 조 사 업 자</t>
    <phoneticPr fontId="1" type="noConversion"/>
  </si>
  <si>
    <t>보 조 사 업 명</t>
    <phoneticPr fontId="1" type="noConversion"/>
  </si>
  <si>
    <t>사 업 내 용</t>
    <phoneticPr fontId="1" type="noConversion"/>
  </si>
  <si>
    <t>(단위 : 천원)</t>
    <phoneticPr fontId="1" type="noConversion"/>
  </si>
  <si>
    <t>과목명</t>
    <phoneticPr fontId="1" type="noConversion"/>
  </si>
  <si>
    <t>2015년
지원액</t>
    <phoneticPr fontId="1" type="noConversion"/>
  </si>
  <si>
    <t>일손절감형 농기자재 지원</t>
    <phoneticPr fontId="1" type="noConversion"/>
  </si>
  <si>
    <t>에너지절감시설 설치(보온덮개, 다겹보온커튼 등)</t>
    <phoneticPr fontId="1" type="noConversion"/>
  </si>
  <si>
    <t>75,200,000원 * 50%
(사업별단가적용)</t>
    <phoneticPr fontId="1" type="noConversion"/>
  </si>
  <si>
    <t>농정과</t>
    <phoneticPr fontId="1" type="noConversion"/>
  </si>
  <si>
    <t>민간자본사업보조</t>
    <phoneticPr fontId="1" type="noConversion"/>
  </si>
  <si>
    <t>83,000원 * 34롤 * 50%</t>
    <phoneticPr fontId="1" type="noConversion"/>
  </si>
  <si>
    <t>2,300,000원 * 40동 * 50%</t>
    <phoneticPr fontId="1" type="noConversion"/>
  </si>
  <si>
    <t>단샘생강산약초작목반</t>
    <phoneticPr fontId="1" type="noConversion"/>
  </si>
  <si>
    <t>원예특용작물 점적관수시설 지원</t>
    <phoneticPr fontId="1" type="noConversion"/>
  </si>
  <si>
    <t>800,000원 * 13개소 * 50%</t>
    <phoneticPr fontId="1" type="noConversion"/>
  </si>
  <si>
    <t>FTA과수시설 현대화 사업</t>
    <phoneticPr fontId="1" type="noConversion"/>
  </si>
  <si>
    <t>원예작물 비가림 시설 지원</t>
    <phoneticPr fontId="1" type="noConversion"/>
  </si>
  <si>
    <t>소득작목육성지원(비가림시설, 저온저장고 등)</t>
    <phoneticPr fontId="1" type="noConversion"/>
  </si>
  <si>
    <t>민속채소양채류생산기반확충(시설하우스, 관수관비시설 등)</t>
    <phoneticPr fontId="1" type="noConversion"/>
  </si>
  <si>
    <t>시설원예 노후하우스 기자재 지원</t>
    <phoneticPr fontId="1" type="noConversion"/>
  </si>
  <si>
    <t>194,144,000원 * 50%
(사업별단가적용)</t>
    <phoneticPr fontId="1" type="noConversion"/>
  </si>
  <si>
    <t>9,360,000원 * 50%
(사업별단가적용)</t>
    <phoneticPr fontId="1" type="noConversion"/>
  </si>
  <si>
    <t>농정과 소계</t>
    <phoneticPr fontId="1" type="noConversion"/>
  </si>
  <si>
    <t>농정과</t>
    <phoneticPr fontId="1" type="noConversion"/>
  </si>
  <si>
    <t>귀농인 빈집수리비 지원(국도비)</t>
    <phoneticPr fontId="1" type="noConversion"/>
  </si>
  <si>
    <t>민간자본사업보조</t>
    <phoneticPr fontId="1" type="noConversion"/>
  </si>
  <si>
    <t>5,000,000원 * 2농가 * 80%</t>
    <phoneticPr fontId="1" type="noConversion"/>
  </si>
  <si>
    <t>농정과</t>
  </si>
  <si>
    <t>민간자본사업보조</t>
  </si>
  <si>
    <t>벼 재배농가 상토지원사업</t>
    <phoneticPr fontId="1" type="noConversion"/>
  </si>
  <si>
    <t>175,000원 * 8,950ha * 80%</t>
    <phoneticPr fontId="1" type="noConversion"/>
  </si>
  <si>
    <r>
      <t>13,000원 * 3,960</t>
    </r>
    <r>
      <rPr>
        <sz val="16"/>
        <color theme="1"/>
        <rFont val="맑은 고딕"/>
        <family val="3"/>
        <charset val="129"/>
      </rPr>
      <t xml:space="preserve">㎡ </t>
    </r>
    <r>
      <rPr>
        <sz val="16"/>
        <color theme="1"/>
        <rFont val="맑은 고딕"/>
        <family val="3"/>
        <charset val="129"/>
        <scheme val="minor"/>
      </rPr>
      <t>* 50%</t>
    </r>
    <phoneticPr fontId="1" type="noConversion"/>
  </si>
  <si>
    <t>5,500,000원 * 3대 * 50%</t>
    <phoneticPr fontId="1" type="noConversion"/>
  </si>
  <si>
    <t>벼 육묘상 처리약제 지원</t>
  </si>
  <si>
    <t>농정과</t>
    <phoneticPr fontId="1" type="noConversion"/>
  </si>
  <si>
    <t>친환경농법 종합지원(우렁이 등)</t>
    <phoneticPr fontId="1" type="noConversion"/>
  </si>
  <si>
    <t>민간자본사업보조</t>
    <phoneticPr fontId="1" type="noConversion"/>
  </si>
  <si>
    <t>1,000,000원 * 1ha * 70%</t>
    <phoneticPr fontId="1" type="noConversion"/>
  </si>
  <si>
    <t>지보면 신풍2리 벼 재배단지 김태년</t>
    <phoneticPr fontId="1" type="noConversion"/>
  </si>
  <si>
    <t>문화관광과 소계</t>
    <phoneticPr fontId="1" type="noConversion"/>
  </si>
  <si>
    <t>문화관광과</t>
    <phoneticPr fontId="1" type="noConversion"/>
  </si>
  <si>
    <t>금당실전통마을보존회</t>
    <phoneticPr fontId="1" type="noConversion"/>
  </si>
  <si>
    <t>금당실마을 초가지붕 잇기지원</t>
    <phoneticPr fontId="1" type="noConversion"/>
  </si>
  <si>
    <t>민간자본사업보조</t>
    <phoneticPr fontId="1" type="noConversion"/>
  </si>
  <si>
    <t>환경관리과 소계</t>
    <phoneticPr fontId="1" type="noConversion"/>
  </si>
  <si>
    <t>환경관리과</t>
    <phoneticPr fontId="1" type="noConversion"/>
  </si>
  <si>
    <t>야생동물 피해예방시설 지원사업</t>
    <phoneticPr fontId="1" type="noConversion"/>
  </si>
  <si>
    <t>민간자본사업보조</t>
    <phoneticPr fontId="1" type="noConversion"/>
  </si>
  <si>
    <t>야생동물 피해예방시설  41개소</t>
    <phoneticPr fontId="1" type="noConversion"/>
  </si>
  <si>
    <t>주민복지과 소계</t>
    <phoneticPr fontId="1" type="noConversion"/>
  </si>
  <si>
    <t>주민복지과</t>
    <phoneticPr fontId="1" type="noConversion"/>
  </si>
  <si>
    <t>안동시다문화가족지원센터</t>
    <phoneticPr fontId="1" type="noConversion"/>
  </si>
  <si>
    <t>지역행복생활권 협력사업
(결혼이주여성 일자리 창출사업)</t>
    <phoneticPr fontId="1" type="noConversion"/>
  </si>
  <si>
    <t>사회복지사업보조</t>
    <phoneticPr fontId="1" type="noConversion"/>
  </si>
  <si>
    <t>계</t>
    <phoneticPr fontId="1" type="noConversion"/>
  </si>
  <si>
    <t>제3회 예천군 보조금심의위원회 심의 조서(대상자선정)</t>
    <phoneticPr fontId="1" type="noConversion"/>
  </si>
  <si>
    <t>인건비 등 일반운영비 : 42,850
결혼이주여성 해설 인력양성
운영비 : 89,460
다문화교육전문가 인력양성 사업 : 69,690</t>
    <phoneticPr fontId="1" type="noConversion"/>
  </si>
  <si>
    <t>금당실마을 초가지붕 잇기
24동 * 5,000</t>
    <phoneticPr fontId="1" type="noConversion"/>
  </si>
  <si>
    <t>박미영 외 40명(별지조서)</t>
    <phoneticPr fontId="1" type="noConversion"/>
  </si>
  <si>
    <t>75,000원 * 7,938ha * 50%</t>
    <phoneticPr fontId="1" type="noConversion"/>
  </si>
  <si>
    <t>예천농협외 2개소(별지조서)</t>
    <phoneticPr fontId="1" type="noConversion"/>
  </si>
  <si>
    <t>예천농협 외 2개소(별지조서)</t>
    <phoneticPr fontId="1" type="noConversion"/>
  </si>
  <si>
    <t>용문면 성현길 이재천 외 2명(별지조서)</t>
    <phoneticPr fontId="1" type="noConversion"/>
  </si>
  <si>
    <t>지보면 지풍로 이대희 외 1명(별지조서)</t>
    <phoneticPr fontId="1" type="noConversion"/>
  </si>
  <si>
    <t>지보면 암천길 정의석 외 9명(별지조서)</t>
    <phoneticPr fontId="1" type="noConversion"/>
  </si>
  <si>
    <t>용문면 용문사길 박영환 외 4명(별지조서)</t>
    <phoneticPr fontId="1" type="noConversion"/>
  </si>
  <si>
    <t>예천읍 왕신길 김주원 외 39명(별지조서)</t>
    <phoneticPr fontId="1" type="noConversion"/>
  </si>
  <si>
    <t>예천읍 대심로 박승철 외 98명(별지조서)</t>
    <phoneticPr fontId="1" type="noConversion"/>
  </si>
  <si>
    <t>상리면 상보곡길 박장원 외 2명(별지조서)</t>
    <phoneticPr fontId="1" type="noConversion"/>
  </si>
  <si>
    <t>개포면 용개로 신도교 외 1명(별지조서)</t>
    <phoneticPr fontId="1" type="noConversion"/>
  </si>
  <si>
    <t>산림축산과</t>
    <phoneticPr fontId="1" type="noConversion"/>
  </si>
  <si>
    <t>예천읍 군청길 13-3 윤정욱</t>
    <phoneticPr fontId="1" type="noConversion"/>
  </si>
  <si>
    <t>축사급수(관정)시설 지원</t>
    <phoneticPr fontId="1" type="noConversion"/>
  </si>
  <si>
    <t>민간자본사업보조</t>
    <phoneticPr fontId="1" type="noConversion"/>
  </si>
  <si>
    <t>8,000,000원 * 1식 * 50%</t>
    <phoneticPr fontId="1" type="noConversion"/>
  </si>
  <si>
    <t>산림축산과(소계)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</si>
</sst>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8" formatCode="#,##0_ "/>
  </numFmts>
  <fonts count="2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6"/>
      <color rgb="FF000000"/>
      <name val="맑은 고딕"/>
      <family val="3"/>
      <charset val="129"/>
      <scheme val="minor"/>
    </font>
    <font>
      <sz val="18"/>
      <color rgb="FF000000"/>
      <name val="맑은 고딕"/>
      <family val="3"/>
      <charset val="129"/>
      <scheme val="minor"/>
    </font>
    <font>
      <sz val="28"/>
      <color theme="1"/>
      <name val="맑은 고딕"/>
      <family val="2"/>
      <charset val="129"/>
      <scheme val="minor"/>
    </font>
    <font>
      <sz val="28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28"/>
      <color theme="1"/>
      <name val="HY헤드라인M"/>
      <family val="1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</font>
    <font>
      <b/>
      <sz val="18"/>
      <color rgb="FF00000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5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12" fillId="0" borderId="0"/>
    <xf numFmtId="41" fontId="12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9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1" fontId="0" fillId="0" borderId="0" xfId="0" applyNumberFormat="1">
      <alignment vertical="center"/>
    </xf>
    <xf numFmtId="0" fontId="0" fillId="0" borderId="0" xfId="0">
      <alignment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41" fontId="5" fillId="4" borderId="4" xfId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41" fontId="14" fillId="2" borderId="4" xfId="1" applyFont="1" applyFill="1" applyBorder="1" applyAlignment="1">
      <alignment horizontal="right" vertical="center" wrapText="1"/>
    </xf>
    <xf numFmtId="41" fontId="5" fillId="0" borderId="4" xfId="1" applyFont="1" applyBorder="1" applyAlignment="1">
      <alignment horizontal="center" vertical="center"/>
    </xf>
    <xf numFmtId="41" fontId="5" fillId="0" borderId="4" xfId="1" applyFont="1" applyBorder="1" applyAlignment="1">
      <alignment vertical="center" wrapText="1"/>
    </xf>
    <xf numFmtId="41" fontId="5" fillId="0" borderId="4" xfId="1" applyFont="1" applyBorder="1" applyAlignment="1">
      <alignment horizontal="left" vertical="center" wrapText="1"/>
    </xf>
    <xf numFmtId="41" fontId="14" fillId="0" borderId="4" xfId="1" applyFont="1" applyBorder="1" applyAlignment="1">
      <alignment horizontal="right" vertical="center" wrapText="1"/>
    </xf>
    <xf numFmtId="0" fontId="6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1" fontId="7" fillId="2" borderId="4" xfId="1" applyFont="1" applyFill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left" vertical="center" wrapText="1"/>
    </xf>
    <xf numFmtId="41" fontId="7" fillId="0" borderId="4" xfId="1" applyFont="1" applyBorder="1" applyAlignment="1">
      <alignment horizontal="right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41" fontId="5" fillId="0" borderId="4" xfId="1" applyFont="1" applyBorder="1" applyAlignment="1">
      <alignment horizontal="right" vertical="center" wrapText="1"/>
    </xf>
    <xf numFmtId="41" fontId="6" fillId="0" borderId="4" xfId="1" applyFont="1" applyBorder="1" applyAlignment="1">
      <alignment horizontal="right" vertical="center" wrapText="1"/>
    </xf>
    <xf numFmtId="0" fontId="14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41" fontId="14" fillId="0" borderId="4" xfId="1" applyFont="1" applyFill="1" applyBorder="1" applyAlignment="1">
      <alignment horizontal="right" vertical="center" wrapText="1"/>
    </xf>
    <xf numFmtId="41" fontId="13" fillId="0" borderId="4" xfId="1" applyFont="1" applyBorder="1">
      <alignment vertical="center"/>
    </xf>
    <xf numFmtId="3" fontId="5" fillId="0" borderId="4" xfId="0" applyNumberFormat="1" applyFont="1" applyBorder="1" applyAlignment="1">
      <alignment horizontal="left" vertical="center" wrapText="1"/>
    </xf>
    <xf numFmtId="41" fontId="18" fillId="0" borderId="4" xfId="0" applyNumberFormat="1" applyFont="1" applyBorder="1">
      <alignment vertical="center"/>
    </xf>
    <xf numFmtId="0" fontId="16" fillId="2" borderId="4" xfId="0" applyFont="1" applyFill="1" applyBorder="1" applyAlignment="1">
      <alignment horizontal="center" vertical="center"/>
    </xf>
    <xf numFmtId="41" fontId="5" fillId="4" borderId="4" xfId="1" applyFont="1" applyFill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41" fontId="5" fillId="0" borderId="7" xfId="1" applyFont="1" applyBorder="1" applyAlignment="1">
      <alignment horizontal="right" vertical="center" wrapText="1"/>
    </xf>
    <xf numFmtId="41" fontId="14" fillId="0" borderId="7" xfId="1" applyFont="1" applyBorder="1" applyAlignment="1">
      <alignment horizontal="right" vertical="center" wrapText="1"/>
    </xf>
    <xf numFmtId="0" fontId="19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78" fontId="5" fillId="0" borderId="2" xfId="0" applyNumberFormat="1" applyFont="1" applyBorder="1" applyAlignment="1">
      <alignment horizontal="right" vertical="center"/>
    </xf>
    <xf numFmtId="41" fontId="6" fillId="2" borderId="4" xfId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11" fillId="0" borderId="0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</cellXfs>
  <cellStyles count="5">
    <cellStyle name="쉼표 [0]" xfId="1" builtinId="6"/>
    <cellStyle name="쉼표 [0] 2" xfId="4"/>
    <cellStyle name="쉼표 [0] 2 2" xfId="3"/>
    <cellStyle name="표준" xfId="0" builtinId="0"/>
    <cellStyle name="표준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N25"/>
  <sheetViews>
    <sheetView tabSelected="1" view="pageBreakPreview" zoomScale="55" zoomScaleNormal="85" zoomScaleSheetLayoutView="55" workbookViewId="0">
      <pane ySplit="1" topLeftCell="A2" activePane="bottomLeft" state="frozen"/>
      <selection pane="bottomLeft" activeCell="F4" sqref="F4"/>
    </sheetView>
  </sheetViews>
  <sheetFormatPr defaultRowHeight="16.5" x14ac:dyDescent="0.3"/>
  <cols>
    <col min="1" max="1" width="20.875" customWidth="1"/>
    <col min="2" max="2" width="54.625" customWidth="1"/>
    <col min="3" max="3" width="43.625" customWidth="1"/>
    <col min="4" max="4" width="32.125" customWidth="1"/>
    <col min="5" max="5" width="39.625" customWidth="1"/>
    <col min="6" max="12" width="20.625" customWidth="1"/>
  </cols>
  <sheetData>
    <row r="1" spans="1:14" ht="77.25" customHeight="1" x14ac:dyDescent="0.3">
      <c r="A1" s="49" t="s">
        <v>63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4" ht="52.5" customHeight="1" x14ac:dyDescent="0.3">
      <c r="A2" s="2"/>
      <c r="B2" s="1"/>
      <c r="C2" s="1"/>
      <c r="D2" s="1"/>
      <c r="E2" s="1"/>
      <c r="F2" s="1"/>
      <c r="G2" s="1"/>
      <c r="H2" s="1"/>
      <c r="I2" s="1"/>
      <c r="J2" s="1"/>
      <c r="K2" s="48" t="s">
        <v>10</v>
      </c>
      <c r="L2" s="48"/>
    </row>
    <row r="3" spans="1:14" ht="60.75" customHeight="1" x14ac:dyDescent="0.3">
      <c r="A3" s="5" t="s">
        <v>0</v>
      </c>
      <c r="B3" s="5" t="s">
        <v>7</v>
      </c>
      <c r="C3" s="5" t="s">
        <v>8</v>
      </c>
      <c r="D3" s="5" t="s">
        <v>11</v>
      </c>
      <c r="E3" s="5" t="s">
        <v>9</v>
      </c>
      <c r="F3" s="6" t="s">
        <v>12</v>
      </c>
      <c r="G3" s="5" t="s">
        <v>1</v>
      </c>
      <c r="H3" s="5" t="s">
        <v>2</v>
      </c>
      <c r="I3" s="5" t="s">
        <v>3</v>
      </c>
      <c r="J3" s="5" t="s">
        <v>4</v>
      </c>
      <c r="K3" s="5" t="s">
        <v>6</v>
      </c>
      <c r="L3" s="5" t="s">
        <v>5</v>
      </c>
    </row>
    <row r="4" spans="1:14" s="4" customFormat="1" ht="54.75" customHeight="1" x14ac:dyDescent="0.3">
      <c r="A4" s="53" t="s">
        <v>62</v>
      </c>
      <c r="B4" s="54"/>
      <c r="C4" s="8">
        <f>SUBTOTAL(103,C5:C95)</f>
        <v>16</v>
      </c>
      <c r="D4" s="7"/>
      <c r="E4" s="7"/>
      <c r="F4" s="37">
        <f t="shared" ref="F4:L4" si="0">SUBTOTAL(9,F5:F95)</f>
        <v>1464487</v>
      </c>
      <c r="G4" s="9">
        <f t="shared" si="0"/>
        <v>3072621</v>
      </c>
      <c r="H4" s="9">
        <f t="shared" si="0"/>
        <v>2128698</v>
      </c>
      <c r="I4" s="9">
        <f t="shared" si="0"/>
        <v>943923</v>
      </c>
      <c r="J4" s="9">
        <f t="shared" si="0"/>
        <v>2128698</v>
      </c>
      <c r="K4" s="9">
        <f t="shared" si="0"/>
        <v>2128698</v>
      </c>
      <c r="L4" s="9">
        <f t="shared" si="0"/>
        <v>2128698</v>
      </c>
    </row>
    <row r="5" spans="1:14" s="4" customFormat="1" ht="54.75" customHeight="1" x14ac:dyDescent="0.3">
      <c r="A5" s="51" t="s">
        <v>57</v>
      </c>
      <c r="B5" s="52"/>
      <c r="C5" s="10">
        <f>SUBTOTAL(103,C6:C6)</f>
        <v>1</v>
      </c>
      <c r="D5" s="10"/>
      <c r="E5" s="11"/>
      <c r="F5" s="12">
        <f t="shared" ref="F5:L5" si="1">SUBTOTAL(9,F6:F6)</f>
        <v>0</v>
      </c>
      <c r="G5" s="12">
        <f t="shared" si="1"/>
        <v>202000</v>
      </c>
      <c r="H5" s="12">
        <f t="shared" si="1"/>
        <v>202000</v>
      </c>
      <c r="I5" s="12">
        <f t="shared" si="1"/>
        <v>0</v>
      </c>
      <c r="J5" s="12">
        <f t="shared" si="1"/>
        <v>202000</v>
      </c>
      <c r="K5" s="12">
        <f t="shared" si="1"/>
        <v>202000</v>
      </c>
      <c r="L5" s="12">
        <f t="shared" si="1"/>
        <v>202000</v>
      </c>
    </row>
    <row r="6" spans="1:14" s="4" customFormat="1" ht="160.5" customHeight="1" x14ac:dyDescent="0.3">
      <c r="A6" s="13" t="s">
        <v>58</v>
      </c>
      <c r="B6" s="14" t="s">
        <v>59</v>
      </c>
      <c r="C6" s="15" t="s">
        <v>60</v>
      </c>
      <c r="D6" s="15" t="s">
        <v>61</v>
      </c>
      <c r="E6" s="15" t="s">
        <v>64</v>
      </c>
      <c r="F6" s="16"/>
      <c r="G6" s="16">
        <f>SUM(H6:I6)</f>
        <v>202000</v>
      </c>
      <c r="H6" s="16">
        <v>202000</v>
      </c>
      <c r="I6" s="16">
        <v>0</v>
      </c>
      <c r="J6" s="16">
        <v>202000</v>
      </c>
      <c r="K6" s="16">
        <f>J6</f>
        <v>202000</v>
      </c>
      <c r="L6" s="16">
        <f>K6</f>
        <v>202000</v>
      </c>
    </row>
    <row r="7" spans="1:14" ht="54.75" customHeight="1" x14ac:dyDescent="0.3">
      <c r="A7" s="51" t="s">
        <v>47</v>
      </c>
      <c r="B7" s="52"/>
      <c r="C7" s="17">
        <f>SUBTOTAL(103,C8:C8)</f>
        <v>1</v>
      </c>
      <c r="D7" s="17"/>
      <c r="E7" s="18"/>
      <c r="F7" s="19">
        <f t="shared" ref="F7:L7" si="2">SUBTOTAL(9,F8:F8)</f>
        <v>0</v>
      </c>
      <c r="G7" s="19">
        <f t="shared" si="2"/>
        <v>120000</v>
      </c>
      <c r="H7" s="19">
        <f t="shared" si="2"/>
        <v>84000</v>
      </c>
      <c r="I7" s="19">
        <f t="shared" si="2"/>
        <v>36000</v>
      </c>
      <c r="J7" s="19">
        <f t="shared" si="2"/>
        <v>84000</v>
      </c>
      <c r="K7" s="19">
        <f t="shared" si="2"/>
        <v>84000</v>
      </c>
      <c r="L7" s="19">
        <f t="shared" si="2"/>
        <v>84000</v>
      </c>
    </row>
    <row r="8" spans="1:14" ht="62.25" customHeight="1" x14ac:dyDescent="0.3">
      <c r="A8" s="20" t="s">
        <v>48</v>
      </c>
      <c r="B8" s="21" t="s">
        <v>49</v>
      </c>
      <c r="C8" s="22" t="s">
        <v>50</v>
      </c>
      <c r="D8" s="22" t="s">
        <v>51</v>
      </c>
      <c r="E8" s="22" t="s">
        <v>65</v>
      </c>
      <c r="F8" s="23"/>
      <c r="G8" s="23">
        <f>SUM(H8:I8)</f>
        <v>120000</v>
      </c>
      <c r="H8" s="23">
        <v>84000</v>
      </c>
      <c r="I8" s="23">
        <v>36000</v>
      </c>
      <c r="J8" s="23">
        <v>84000</v>
      </c>
      <c r="K8" s="35">
        <f>J8</f>
        <v>84000</v>
      </c>
      <c r="L8" s="35">
        <f>K8</f>
        <v>84000</v>
      </c>
    </row>
    <row r="9" spans="1:14" ht="54.75" customHeight="1" x14ac:dyDescent="0.3">
      <c r="A9" s="51" t="s">
        <v>52</v>
      </c>
      <c r="B9" s="52"/>
      <c r="C9" s="36">
        <f>SUBTOTAL(103,C10:C10)</f>
        <v>1</v>
      </c>
      <c r="D9" s="36"/>
      <c r="E9" s="36"/>
      <c r="F9" s="19">
        <f t="shared" ref="F9:J9" si="3">SUBTOTAL(9,F10:F10)</f>
        <v>71982</v>
      </c>
      <c r="G9" s="19">
        <f t="shared" si="3"/>
        <v>118915</v>
      </c>
      <c r="H9" s="19">
        <f t="shared" si="3"/>
        <v>53770</v>
      </c>
      <c r="I9" s="19">
        <f t="shared" si="3"/>
        <v>65145</v>
      </c>
      <c r="J9" s="19">
        <f t="shared" si="3"/>
        <v>53770</v>
      </c>
      <c r="K9" s="19">
        <f>SUBTOTAL(9,K10:K10)</f>
        <v>53770</v>
      </c>
      <c r="L9" s="19">
        <f>SUBTOTAL(9,L10:L10)</f>
        <v>53770</v>
      </c>
    </row>
    <row r="10" spans="1:14" ht="62.25" customHeight="1" x14ac:dyDescent="0.3">
      <c r="A10" s="20" t="s">
        <v>53</v>
      </c>
      <c r="B10" s="22" t="s">
        <v>66</v>
      </c>
      <c r="C10" s="22" t="s">
        <v>54</v>
      </c>
      <c r="D10" s="22" t="s">
        <v>55</v>
      </c>
      <c r="E10" s="22" t="s">
        <v>56</v>
      </c>
      <c r="F10" s="23">
        <v>71982</v>
      </c>
      <c r="G10" s="23">
        <f>SUM(H10:I10)</f>
        <v>118915</v>
      </c>
      <c r="H10" s="23">
        <v>53770</v>
      </c>
      <c r="I10" s="23">
        <v>65145</v>
      </c>
      <c r="J10" s="23">
        <v>53770</v>
      </c>
      <c r="K10" s="23">
        <f>J10</f>
        <v>53770</v>
      </c>
      <c r="L10" s="23">
        <f>K10</f>
        <v>53770</v>
      </c>
    </row>
    <row r="11" spans="1:14" ht="54.75" customHeight="1" x14ac:dyDescent="0.3">
      <c r="A11" s="51" t="s">
        <v>30</v>
      </c>
      <c r="B11" s="52"/>
      <c r="C11" s="17">
        <f>SUBTOTAL(103,C12:C23)</f>
        <v>12</v>
      </c>
      <c r="D11" s="17"/>
      <c r="E11" s="18"/>
      <c r="F11" s="19">
        <f t="shared" ref="F11:L11" si="4">SUBTOTAL(9,F12:F23)</f>
        <v>1392505</v>
      </c>
      <c r="G11" s="19">
        <f t="shared" si="4"/>
        <v>2623706</v>
      </c>
      <c r="H11" s="19">
        <f t="shared" si="4"/>
        <v>1784928</v>
      </c>
      <c r="I11" s="19">
        <f t="shared" si="4"/>
        <v>838778</v>
      </c>
      <c r="J11" s="19">
        <f t="shared" si="4"/>
        <v>1784928</v>
      </c>
      <c r="K11" s="19">
        <f t="shared" si="4"/>
        <v>1784928</v>
      </c>
      <c r="L11" s="19">
        <f t="shared" si="4"/>
        <v>1784928</v>
      </c>
    </row>
    <row r="12" spans="1:14" ht="60.75" customHeight="1" x14ac:dyDescent="0.3">
      <c r="A12" s="20" t="s">
        <v>16</v>
      </c>
      <c r="B12" s="24" t="s">
        <v>69</v>
      </c>
      <c r="C12" s="25" t="s">
        <v>37</v>
      </c>
      <c r="D12" s="25" t="s">
        <v>17</v>
      </c>
      <c r="E12" s="25" t="s">
        <v>38</v>
      </c>
      <c r="F12" s="26">
        <v>1133945</v>
      </c>
      <c r="G12" s="16">
        <f t="shared" ref="G12:G18" si="5">SUM(H12:I12)</f>
        <v>1566250</v>
      </c>
      <c r="H12" s="26">
        <v>1253000</v>
      </c>
      <c r="I12" s="26">
        <v>313250</v>
      </c>
      <c r="J12" s="26">
        <v>1253000</v>
      </c>
      <c r="K12" s="26">
        <f>J12</f>
        <v>1253000</v>
      </c>
      <c r="L12" s="26">
        <f>K12</f>
        <v>1253000</v>
      </c>
    </row>
    <row r="13" spans="1:14" ht="60.75" customHeight="1" x14ac:dyDescent="0.3">
      <c r="A13" s="20" t="s">
        <v>35</v>
      </c>
      <c r="B13" s="21" t="s">
        <v>68</v>
      </c>
      <c r="C13" s="22" t="s">
        <v>41</v>
      </c>
      <c r="D13" s="22" t="s">
        <v>36</v>
      </c>
      <c r="E13" s="22" t="s">
        <v>67</v>
      </c>
      <c r="F13" s="27">
        <v>258560</v>
      </c>
      <c r="G13" s="16">
        <f t="shared" si="5"/>
        <v>595350</v>
      </c>
      <c r="H13" s="27">
        <v>297675</v>
      </c>
      <c r="I13" s="27">
        <v>297675</v>
      </c>
      <c r="J13" s="27">
        <v>297675</v>
      </c>
      <c r="K13" s="26">
        <f t="shared" ref="K13:K23" si="6">J13</f>
        <v>297675</v>
      </c>
      <c r="L13" s="26">
        <f t="shared" ref="L13:L23" si="7">K13</f>
        <v>297675</v>
      </c>
    </row>
    <row r="14" spans="1:14" s="4" customFormat="1" ht="60.75" customHeight="1" x14ac:dyDescent="0.3">
      <c r="A14" s="20" t="s">
        <v>42</v>
      </c>
      <c r="B14" s="21" t="s">
        <v>46</v>
      </c>
      <c r="C14" s="22" t="s">
        <v>43</v>
      </c>
      <c r="D14" s="22" t="s">
        <v>44</v>
      </c>
      <c r="E14" s="22" t="s">
        <v>45</v>
      </c>
      <c r="F14" s="27"/>
      <c r="G14" s="16">
        <f t="shared" si="5"/>
        <v>1000</v>
      </c>
      <c r="H14" s="27">
        <v>700</v>
      </c>
      <c r="I14" s="27">
        <v>300</v>
      </c>
      <c r="J14" s="27">
        <v>700</v>
      </c>
      <c r="K14" s="26">
        <f t="shared" si="6"/>
        <v>700</v>
      </c>
      <c r="L14" s="26">
        <f t="shared" si="7"/>
        <v>700</v>
      </c>
    </row>
    <row r="15" spans="1:14" ht="65.099999999999994" customHeight="1" x14ac:dyDescent="0.3">
      <c r="A15" s="28" t="s">
        <v>16</v>
      </c>
      <c r="B15" s="29" t="s">
        <v>70</v>
      </c>
      <c r="C15" s="30" t="s">
        <v>13</v>
      </c>
      <c r="D15" s="24" t="s">
        <v>17</v>
      </c>
      <c r="E15" s="25" t="s">
        <v>40</v>
      </c>
      <c r="F15" s="16"/>
      <c r="G15" s="16">
        <f t="shared" si="5"/>
        <v>16500</v>
      </c>
      <c r="H15" s="16">
        <v>8250</v>
      </c>
      <c r="I15" s="16">
        <v>8250</v>
      </c>
      <c r="J15" s="16">
        <v>8250</v>
      </c>
      <c r="K15" s="26">
        <f t="shared" si="6"/>
        <v>8250</v>
      </c>
      <c r="L15" s="26">
        <f t="shared" si="7"/>
        <v>8250</v>
      </c>
      <c r="N15" s="3"/>
    </row>
    <row r="16" spans="1:14" ht="65.099999999999994" customHeight="1" x14ac:dyDescent="0.3">
      <c r="A16" s="20" t="s">
        <v>16</v>
      </c>
      <c r="B16" s="31" t="s">
        <v>71</v>
      </c>
      <c r="C16" s="30" t="s">
        <v>14</v>
      </c>
      <c r="D16" s="24" t="s">
        <v>17</v>
      </c>
      <c r="E16" s="31" t="s">
        <v>39</v>
      </c>
      <c r="F16" s="32"/>
      <c r="G16" s="16">
        <f t="shared" si="5"/>
        <v>51480</v>
      </c>
      <c r="H16" s="32">
        <v>25740</v>
      </c>
      <c r="I16" s="32">
        <v>25740</v>
      </c>
      <c r="J16" s="32">
        <v>25740</v>
      </c>
      <c r="K16" s="26">
        <f t="shared" si="6"/>
        <v>25740</v>
      </c>
      <c r="L16" s="26">
        <f t="shared" si="7"/>
        <v>25740</v>
      </c>
    </row>
    <row r="17" spans="1:12" ht="65.099999999999994" customHeight="1" x14ac:dyDescent="0.3">
      <c r="A17" s="20" t="s">
        <v>16</v>
      </c>
      <c r="B17" s="31" t="s">
        <v>72</v>
      </c>
      <c r="C17" s="30" t="s">
        <v>25</v>
      </c>
      <c r="D17" s="24" t="s">
        <v>17</v>
      </c>
      <c r="E17" s="31" t="s">
        <v>15</v>
      </c>
      <c r="F17" s="33"/>
      <c r="G17" s="16">
        <f t="shared" si="5"/>
        <v>75200</v>
      </c>
      <c r="H17" s="32">
        <v>37600</v>
      </c>
      <c r="I17" s="32">
        <v>37600</v>
      </c>
      <c r="J17" s="16">
        <v>37600</v>
      </c>
      <c r="K17" s="26">
        <f t="shared" si="6"/>
        <v>37600</v>
      </c>
      <c r="L17" s="26">
        <f t="shared" si="7"/>
        <v>37600</v>
      </c>
    </row>
    <row r="18" spans="1:12" ht="65.099999999999994" customHeight="1" x14ac:dyDescent="0.3">
      <c r="A18" s="20" t="s">
        <v>16</v>
      </c>
      <c r="B18" s="31" t="s">
        <v>73</v>
      </c>
      <c r="C18" s="30" t="s">
        <v>26</v>
      </c>
      <c r="D18" s="24" t="s">
        <v>17</v>
      </c>
      <c r="E18" s="31" t="s">
        <v>18</v>
      </c>
      <c r="F18" s="33"/>
      <c r="G18" s="16">
        <f t="shared" si="5"/>
        <v>2822</v>
      </c>
      <c r="H18" s="32">
        <v>1411</v>
      </c>
      <c r="I18" s="32">
        <v>1411</v>
      </c>
      <c r="J18" s="16">
        <v>1411</v>
      </c>
      <c r="K18" s="26">
        <f t="shared" si="6"/>
        <v>1411</v>
      </c>
      <c r="L18" s="26">
        <f t="shared" si="7"/>
        <v>1411</v>
      </c>
    </row>
    <row r="19" spans="1:12" ht="65.099999999999994" customHeight="1" x14ac:dyDescent="0.3">
      <c r="A19" s="20" t="s">
        <v>16</v>
      </c>
      <c r="B19" s="25" t="s">
        <v>74</v>
      </c>
      <c r="C19" s="30" t="s">
        <v>24</v>
      </c>
      <c r="D19" s="24" t="s">
        <v>17</v>
      </c>
      <c r="E19" s="34" t="s">
        <v>19</v>
      </c>
      <c r="F19" s="16"/>
      <c r="G19" s="16">
        <f t="shared" ref="G19:G23" si="8">SUM(H19:I19)</f>
        <v>92000</v>
      </c>
      <c r="H19" s="16">
        <v>46000</v>
      </c>
      <c r="I19" s="16">
        <v>46000</v>
      </c>
      <c r="J19" s="16">
        <v>46000</v>
      </c>
      <c r="K19" s="26">
        <f t="shared" si="6"/>
        <v>46000</v>
      </c>
      <c r="L19" s="26">
        <f t="shared" si="7"/>
        <v>46000</v>
      </c>
    </row>
    <row r="20" spans="1:12" ht="65.099999999999994" customHeight="1" x14ac:dyDescent="0.3">
      <c r="A20" s="20" t="s">
        <v>16</v>
      </c>
      <c r="B20" s="25" t="s">
        <v>75</v>
      </c>
      <c r="C20" s="30" t="s">
        <v>27</v>
      </c>
      <c r="D20" s="24" t="s">
        <v>17</v>
      </c>
      <c r="E20" s="30" t="s">
        <v>28</v>
      </c>
      <c r="F20" s="16"/>
      <c r="G20" s="16">
        <f t="shared" si="8"/>
        <v>194144</v>
      </c>
      <c r="H20" s="16">
        <v>97072</v>
      </c>
      <c r="I20" s="16">
        <v>97072</v>
      </c>
      <c r="J20" s="16">
        <v>97072</v>
      </c>
      <c r="K20" s="26">
        <f t="shared" si="6"/>
        <v>97072</v>
      </c>
      <c r="L20" s="26">
        <f t="shared" si="7"/>
        <v>97072</v>
      </c>
    </row>
    <row r="21" spans="1:12" ht="65.099999999999994" customHeight="1" x14ac:dyDescent="0.3">
      <c r="A21" s="20" t="s">
        <v>16</v>
      </c>
      <c r="B21" s="25" t="s">
        <v>20</v>
      </c>
      <c r="C21" s="30" t="s">
        <v>21</v>
      </c>
      <c r="D21" s="24" t="s">
        <v>17</v>
      </c>
      <c r="E21" s="25" t="s">
        <v>22</v>
      </c>
      <c r="F21" s="16"/>
      <c r="G21" s="16">
        <f t="shared" si="8"/>
        <v>9600</v>
      </c>
      <c r="H21" s="16">
        <v>4800</v>
      </c>
      <c r="I21" s="16">
        <v>4800</v>
      </c>
      <c r="J21" s="16">
        <v>4800</v>
      </c>
      <c r="K21" s="26">
        <f t="shared" si="6"/>
        <v>4800</v>
      </c>
      <c r="L21" s="26">
        <f t="shared" si="7"/>
        <v>4800</v>
      </c>
    </row>
    <row r="22" spans="1:12" ht="65.099999999999994" customHeight="1" x14ac:dyDescent="0.3">
      <c r="A22" s="20" t="s">
        <v>16</v>
      </c>
      <c r="B22" s="25" t="s">
        <v>76</v>
      </c>
      <c r="C22" s="30" t="s">
        <v>23</v>
      </c>
      <c r="D22" s="30" t="s">
        <v>17</v>
      </c>
      <c r="E22" s="31" t="s">
        <v>29</v>
      </c>
      <c r="F22" s="16"/>
      <c r="G22" s="16">
        <f t="shared" si="8"/>
        <v>9360</v>
      </c>
      <c r="H22" s="16">
        <v>4680</v>
      </c>
      <c r="I22" s="16">
        <v>4680</v>
      </c>
      <c r="J22" s="16">
        <v>4680</v>
      </c>
      <c r="K22" s="26">
        <f t="shared" si="6"/>
        <v>4680</v>
      </c>
      <c r="L22" s="26">
        <f t="shared" si="7"/>
        <v>4680</v>
      </c>
    </row>
    <row r="23" spans="1:12" ht="63" customHeight="1" x14ac:dyDescent="0.3">
      <c r="A23" s="38" t="s">
        <v>31</v>
      </c>
      <c r="B23" s="39" t="s">
        <v>77</v>
      </c>
      <c r="C23" s="40" t="s">
        <v>32</v>
      </c>
      <c r="D23" s="40" t="s">
        <v>33</v>
      </c>
      <c r="E23" s="40" t="s">
        <v>34</v>
      </c>
      <c r="F23" s="41"/>
      <c r="G23" s="42">
        <f t="shared" si="8"/>
        <v>10000</v>
      </c>
      <c r="H23" s="41">
        <v>8000</v>
      </c>
      <c r="I23" s="41">
        <v>2000</v>
      </c>
      <c r="J23" s="41">
        <v>8000</v>
      </c>
      <c r="K23" s="41">
        <f t="shared" si="6"/>
        <v>8000</v>
      </c>
      <c r="L23" s="26">
        <f t="shared" si="7"/>
        <v>8000</v>
      </c>
    </row>
    <row r="24" spans="1:12" ht="54.75" customHeight="1" x14ac:dyDescent="0.3">
      <c r="A24" s="50" t="s">
        <v>83</v>
      </c>
      <c r="B24" s="50"/>
      <c r="C24" s="17">
        <f>SUBTOTAL(103,C25:C36)</f>
        <v>1</v>
      </c>
      <c r="D24" s="17"/>
      <c r="E24" s="18"/>
      <c r="F24" s="19"/>
      <c r="G24" s="47">
        <f>SUBTOTAL(9,G25:G36)</f>
        <v>8000</v>
      </c>
      <c r="H24" s="47">
        <f t="shared" ref="H24:L24" si="9">SUBTOTAL(9,H25:H36)</f>
        <v>4000</v>
      </c>
      <c r="I24" s="47">
        <f t="shared" si="9"/>
        <v>4000</v>
      </c>
      <c r="J24" s="47">
        <f t="shared" si="9"/>
        <v>4000</v>
      </c>
      <c r="K24" s="47">
        <f t="shared" si="9"/>
        <v>4000</v>
      </c>
      <c r="L24" s="47">
        <f t="shared" si="9"/>
        <v>4000</v>
      </c>
    </row>
    <row r="25" spans="1:12" ht="63" customHeight="1" x14ac:dyDescent="0.3">
      <c r="A25" s="43" t="s">
        <v>78</v>
      </c>
      <c r="B25" s="44" t="s">
        <v>79</v>
      </c>
      <c r="C25" s="45" t="s">
        <v>80</v>
      </c>
      <c r="D25" s="44" t="s">
        <v>81</v>
      </c>
      <c r="E25" s="44" t="s">
        <v>82</v>
      </c>
      <c r="F25" s="44"/>
      <c r="G25" s="46">
        <v>8000</v>
      </c>
      <c r="H25" s="46">
        <v>4000</v>
      </c>
      <c r="I25" s="46">
        <f t="shared" ref="I25" si="10">G25-H25</f>
        <v>4000</v>
      </c>
      <c r="J25" s="46">
        <v>4000</v>
      </c>
      <c r="K25" s="46">
        <f>J25</f>
        <v>4000</v>
      </c>
      <c r="L25" s="46">
        <f>K25</f>
        <v>4000</v>
      </c>
    </row>
  </sheetData>
  <mergeCells count="8">
    <mergeCell ref="K2:L2"/>
    <mergeCell ref="A1:L1"/>
    <mergeCell ref="A24:B24"/>
    <mergeCell ref="A5:B5"/>
    <mergeCell ref="A7:B7"/>
    <mergeCell ref="A4:B4"/>
    <mergeCell ref="A9:B9"/>
    <mergeCell ref="A11:B11"/>
  </mergeCells>
  <phoneticPr fontId="1" type="noConversion"/>
  <pageMargins left="0" right="0" top="0.74803149606299213" bottom="0.74803149606299213" header="0.31496062992125984" footer="0.31496062992125984"/>
  <pageSetup paperSize="8" scale="56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심의안건</vt:lpstr>
      <vt:lpstr>심의안건!Print_Area</vt:lpstr>
      <vt:lpstr>심의안건!Print_Titles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2016-04-23T05:19:32Z</cp:lastPrinted>
  <dcterms:created xsi:type="dcterms:W3CDTF">2015-01-25T02:43:25Z</dcterms:created>
  <dcterms:modified xsi:type="dcterms:W3CDTF">2016-05-16T02:34:20Z</dcterms:modified>
</cp:coreProperties>
</file>