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민주\2025년\★ 신청서식\"/>
    </mc:Choice>
  </mc:AlternateContent>
  <bookViews>
    <workbookView xWindow="360" yWindow="135" windowWidth="24240" windowHeight="13005" tabRatio="692"/>
  </bookViews>
  <sheets>
    <sheet name="기자재사업목록" sheetId="35" r:id="rId1"/>
    <sheet name="축산정사업비목록2-2" sheetId="37" state="hidden" r:id="rId2"/>
    <sheet name="돼지액상정액" sheetId="10" state="hidden" r:id="rId3"/>
    <sheet name="모돈생산성제고장비" sheetId="11" state="hidden" r:id="rId4"/>
    <sheet name="양계자동급수장치및투약기" sheetId="14" state="hidden" r:id="rId5"/>
    <sheet name="염소생산능력개선제" sheetId="15" state="hidden" r:id="rId6"/>
    <sheet name="예천한우(참우)등록" sheetId="16" state="hidden" r:id="rId7"/>
    <sheet name="이유자돈생산성제고 장비" sheetId="18" state="hidden" r:id="rId8"/>
    <sheet name="젖소 유질개선제" sheetId="36" state="hidden" r:id="rId9"/>
    <sheet name="환경개선장비" sheetId="19" r:id="rId10"/>
    <sheet name="cctv" sheetId="51" r:id="rId11"/>
    <sheet name="한우 급수기(물통)" sheetId="54" r:id="rId12"/>
    <sheet name="자동급이기" sheetId="53" r:id="rId13"/>
    <sheet name="축사전기관리시설" sheetId="23" state="hidden" r:id="rId14"/>
    <sheet name="클링패드및스프링클러" sheetId="27" state="hidden" r:id="rId15"/>
    <sheet name="폭염피행예방면역강화제" sheetId="28" state="hidden" r:id="rId16"/>
    <sheet name="한우미네랄블럭" sheetId="29" state="hidden" r:id="rId17"/>
    <sheet name="한우사료자동급이기" sheetId="30" state="hidden" r:id="rId18"/>
    <sheet name="한우거세" sheetId="31" state="hidden" r:id="rId19"/>
    <sheet name="한우등록우인공수정료" sheetId="32" state="hidden" r:id="rId20"/>
    <sheet name="한우번식능력개선제" sheetId="33" state="hidden" r:id="rId21"/>
  </sheets>
  <calcPr calcId="162913"/>
</workbook>
</file>

<file path=xl/calcChain.xml><?xml version="1.0" encoding="utf-8"?>
<calcChain xmlns="http://schemas.openxmlformats.org/spreadsheetml/2006/main">
  <c r="I16" i="53" l="1"/>
  <c r="J16" i="53" s="1"/>
  <c r="K16" i="53" s="1"/>
  <c r="J13" i="53"/>
  <c r="K13" i="53" s="1"/>
  <c r="J12" i="53"/>
  <c r="K12" i="53" s="1"/>
  <c r="J11" i="53"/>
  <c r="K11" i="53" s="1"/>
  <c r="J6" i="19"/>
  <c r="I6" i="51"/>
  <c r="I15" i="53"/>
  <c r="J15" i="53" s="1"/>
  <c r="K15" i="53" s="1"/>
  <c r="I14" i="53"/>
  <c r="J14" i="53" s="1"/>
  <c r="K14" i="53" s="1"/>
  <c r="I13" i="53"/>
  <c r="I12" i="53"/>
  <c r="I11" i="53"/>
  <c r="I10" i="53"/>
  <c r="J10" i="53" s="1"/>
  <c r="K10" i="53" s="1"/>
  <c r="I9" i="53"/>
  <c r="J9" i="53" s="1"/>
  <c r="K9" i="53" s="1"/>
  <c r="I8" i="53"/>
  <c r="J8" i="53" s="1"/>
  <c r="K8" i="53" s="1"/>
  <c r="I7" i="53"/>
  <c r="J7" i="53" s="1"/>
  <c r="K7" i="53" s="1"/>
  <c r="H15" i="54"/>
  <c r="I15" i="54" s="1"/>
  <c r="I12" i="54"/>
  <c r="J11" i="54"/>
  <c r="J9" i="54"/>
  <c r="I9" i="54"/>
  <c r="J8" i="54"/>
  <c r="I8" i="54"/>
  <c r="J7" i="54"/>
  <c r="I7" i="54"/>
  <c r="H14" i="54"/>
  <c r="J14" i="54" s="1"/>
  <c r="H13" i="54"/>
  <c r="I13" i="54" s="1"/>
  <c r="H12" i="54"/>
  <c r="J12" i="54" s="1"/>
  <c r="H11" i="54"/>
  <c r="I11" i="54" s="1"/>
  <c r="H10" i="54"/>
  <c r="J10" i="54" s="1"/>
  <c r="H9" i="54"/>
  <c r="H8" i="54"/>
  <c r="H7" i="54"/>
  <c r="H6" i="54"/>
  <c r="J6" i="54" s="1"/>
  <c r="J16" i="51"/>
  <c r="K16" i="51" s="1"/>
  <c r="J15" i="51"/>
  <c r="K15" i="51" s="1"/>
  <c r="J14" i="51"/>
  <c r="L14" i="51" s="1"/>
  <c r="J13" i="51"/>
  <c r="K13" i="51" s="1"/>
  <c r="J12" i="51"/>
  <c r="L12" i="51" s="1"/>
  <c r="J11" i="51"/>
  <c r="K11" i="51" s="1"/>
  <c r="J10" i="51"/>
  <c r="L10" i="51" s="1"/>
  <c r="J9" i="51"/>
  <c r="K9" i="51" s="1"/>
  <c r="J8" i="51"/>
  <c r="K8" i="51" s="1"/>
  <c r="J7" i="51"/>
  <c r="L7" i="51" s="1"/>
  <c r="K16" i="19"/>
  <c r="L16" i="19" s="1"/>
  <c r="M14" i="19"/>
  <c r="L12" i="19"/>
  <c r="M11" i="19"/>
  <c r="L11" i="19"/>
  <c r="M10" i="19"/>
  <c r="L10" i="19"/>
  <c r="M9" i="19"/>
  <c r="L9" i="19"/>
  <c r="M8" i="19"/>
  <c r="L8" i="19"/>
  <c r="K15" i="19"/>
  <c r="M15" i="19" s="1"/>
  <c r="K14" i="19"/>
  <c r="L14" i="19" s="1"/>
  <c r="K13" i="19"/>
  <c r="M13" i="19" s="1"/>
  <c r="K12" i="19"/>
  <c r="M12" i="19" s="1"/>
  <c r="K11" i="19"/>
  <c r="K10" i="19"/>
  <c r="K9" i="19"/>
  <c r="K8" i="19"/>
  <c r="K7" i="19"/>
  <c r="L7" i="19" s="1"/>
  <c r="J13" i="54" l="1"/>
  <c r="I6" i="54"/>
  <c r="I10" i="54"/>
  <c r="I5" i="54" s="1"/>
  <c r="I14" i="54"/>
  <c r="K6" i="53"/>
  <c r="I6" i="53"/>
  <c r="J6" i="53"/>
  <c r="J15" i="54"/>
  <c r="L8" i="51"/>
  <c r="L9" i="51"/>
  <c r="L16" i="51"/>
  <c r="L15" i="51"/>
  <c r="K14" i="51"/>
  <c r="L13" i="51"/>
  <c r="K12" i="51"/>
  <c r="L11" i="51"/>
  <c r="K10" i="51"/>
  <c r="K7" i="51"/>
  <c r="L15" i="19"/>
  <c r="L13" i="19"/>
  <c r="M16" i="19"/>
  <c r="M7" i="19"/>
  <c r="H5" i="54"/>
  <c r="G5" i="54"/>
  <c r="D5" i="54"/>
  <c r="E9" i="35"/>
  <c r="G9" i="35"/>
  <c r="J5" i="54" l="1"/>
  <c r="M6" i="19"/>
  <c r="L6" i="19"/>
  <c r="K6" i="19"/>
  <c r="L6" i="51"/>
  <c r="K6" i="51"/>
  <c r="J6" i="51"/>
  <c r="D6" i="19" l="1"/>
  <c r="B6" i="35" l="1"/>
  <c r="G6" i="35" l="1"/>
  <c r="F6" i="35"/>
  <c r="E6" i="35"/>
  <c r="H6" i="53" l="1"/>
  <c r="D6" i="53"/>
  <c r="D6" i="51" l="1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sharedStrings.xml><?xml version="1.0" encoding="utf-8"?>
<sst xmlns="http://schemas.openxmlformats.org/spreadsheetml/2006/main" count="446" uniqueCount="148">
  <si>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</si>
  <si>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</si>
  <si>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</si>
  <si>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</si>
  <si>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</si>
  <si>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</si>
  <si>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</si>
  <si>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</si>
  <si>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</si>
  <si>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</si>
  <si>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</si>
  <si>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</si>
  <si>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</si>
  <si>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</si>
  <si>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</si>
  <si>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</si>
  <si>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</si>
  <si>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</si>
  <si>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</si>
  <si>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</si>
  <si>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</si>
  <si>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</si>
  <si>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</si>
  <si>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</si>
  <si>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</si>
  <si>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</si>
  <si>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</si>
  <si>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</si>
  <si>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</si>
  <si>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</si>
  <si>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</si>
  <si>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</si>
  <si>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</si>
  <si>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</si>
  <si>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</si>
  <si>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</si>
  <si>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</si>
  <si>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</si>
  <si>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</si>
  <si>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</si>
  <si>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</si>
  <si>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</si>
  <si>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</si>
  <si>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</si>
  <si>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</si>
  <si>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</si>
  <si>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</si>
  <si>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</si>
  <si>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</si>
  <si>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</si>
  <si>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</si>
  <si>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</si>
  <si>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</si>
  <si>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</si>
  <si>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</si>
  <si>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</si>
  <si>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</si>
  <si>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</si>
  <si>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</si>
  <si>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</si>
  <si>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</si>
  <si>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</si>
  <si>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</si>
  <si>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</si>
  <si>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</si>
  <si>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</si>
  <si>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</si>
  <si>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</si>
  <si>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</si>
  <si>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계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</si>
  <si>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</si>
  <si>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</si>
  <si>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</si>
  <si>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</si>
  <si>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</si>
  <si>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</si>
  <si>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</si>
  <si>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</si>
  <si>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</si>
  <si>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(두)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</si>
  <si>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</si>
  <si>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</si>
  <si>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</si>
  <si>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</si>
  <si>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</si>
  <si>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한우농가</t>
    <phoneticPr fontId="1" type="noConversion"/>
  </si>
  <si>
    <t>신청량
(대)</t>
    <phoneticPr fontId="1" type="noConversion"/>
  </si>
  <si>
    <t>신청량
(대)</t>
    <phoneticPr fontId="1" type="noConversion"/>
  </si>
  <si>
    <t>축종</t>
    <phoneticPr fontId="1" type="noConversion"/>
  </si>
  <si>
    <t>비고</t>
    <phoneticPr fontId="1" type="noConversion"/>
  </si>
  <si>
    <t>우선지원
해당여부</t>
    <phoneticPr fontId="1" type="noConversion"/>
  </si>
  <si>
    <t>관내 축산농가</t>
    <phoneticPr fontId="1" type="noConversion"/>
  </si>
  <si>
    <t>사육두수
(두)</t>
    <phoneticPr fontId="1" type="noConversion"/>
  </si>
  <si>
    <t>축사</t>
    <phoneticPr fontId="1" type="noConversion"/>
  </si>
  <si>
    <t>퇴비사</t>
    <phoneticPr fontId="1" type="noConversion"/>
  </si>
  <si>
    <t>시설면적(㎡)</t>
    <phoneticPr fontId="1" type="noConversion"/>
  </si>
  <si>
    <t>설치여부</t>
    <phoneticPr fontId="1" type="noConversion"/>
  </si>
  <si>
    <t>기설치 or 일부설치</t>
    <phoneticPr fontId="1" type="noConversion"/>
  </si>
  <si>
    <t>우선
지원</t>
    <phoneticPr fontId="1" type="noConversion"/>
  </si>
  <si>
    <t>삼한장애인 등</t>
    <phoneticPr fontId="1" type="noConversion"/>
  </si>
  <si>
    <t>한우 사료 자동급이기 지원</t>
    <phoneticPr fontId="1" type="noConversion"/>
  </si>
  <si>
    <t>축사관리용 CCTV 지원</t>
    <phoneticPr fontId="1" type="noConversion"/>
  </si>
  <si>
    <t>축산농가 환경개선장비 지원</t>
    <phoneticPr fontId="1" type="noConversion"/>
  </si>
  <si>
    <t>4대</t>
    <phoneticPr fontId="1" type="noConversion"/>
  </si>
  <si>
    <t>13개소</t>
    <phoneticPr fontId="1" type="noConversion"/>
  </si>
  <si>
    <t xml:space="preserve">한우, 젖소, 염소농가 </t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</si>
  <si>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>축사관리용 CCTV</t>
    </r>
    <r>
      <rPr>
        <b/>
        <sz val="18"/>
        <color theme="1"/>
        <rFont val="HY헤드라인M"/>
        <family val="1"/>
        <charset val="129"/>
      </rPr>
      <t xml:space="preserve"> 지원사업 신청내역</t>
    </r>
    <phoneticPr fontId="1" type="noConversion"/>
  </si>
  <si>
    <t>8대</t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</si>
  <si>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>축산농가 환경개선장비(스키드로더)</t>
    </r>
    <r>
      <rPr>
        <b/>
        <sz val="18"/>
        <color theme="1"/>
        <rFont val="HY헤드라인M"/>
        <family val="1"/>
        <charset val="129"/>
      </rPr>
      <t xml:space="preserve"> 지원사업 신청내역</t>
    </r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</si>
  <si>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>한우 사료 자동급이기</t>
    </r>
    <r>
      <rPr>
        <b/>
        <sz val="18"/>
        <color theme="1"/>
        <rFont val="HY헤드라인M"/>
        <family val="1"/>
        <charset val="129"/>
      </rPr>
      <t xml:space="preserve"> 지원사업 신청내역</t>
    </r>
    <phoneticPr fontId="1" type="noConversion"/>
  </si>
  <si>
    <t>한우 급수기(물통) 지원</t>
    <phoneticPr fontId="1" type="noConversion"/>
  </si>
  <si>
    <t>700대</t>
    <phoneticPr fontId="1" type="noConversion"/>
  </si>
  <si>
    <t>한우농가</t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</si>
  <si>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>한우 급수기(물통)</t>
    </r>
    <r>
      <rPr>
        <b/>
        <sz val="18"/>
        <color theme="1"/>
        <rFont val="HY헤드라인M"/>
        <family val="1"/>
        <charset val="129"/>
      </rPr>
      <t xml:space="preserve"> 지원사업 신청내역</t>
    </r>
    <phoneticPr fontId="1" type="noConversion"/>
  </si>
  <si>
    <t>신청량
(개소)</t>
    <phoneticPr fontId="1" type="noConversion"/>
  </si>
  <si>
    <t>축사연면적
(㎡)</t>
    <phoneticPr fontId="1" type="noConversion"/>
  </si>
  <si>
    <t>영세율 품목</t>
    <phoneticPr fontId="1" type="noConversion"/>
  </si>
  <si>
    <t>한우 50두 이상 농가</t>
    <phoneticPr fontId="1" type="noConversion"/>
  </si>
  <si>
    <t>2025년 축산 정책분야 기자재 지원사업 내역</t>
    <phoneticPr fontId="9" type="noConversion"/>
  </si>
  <si>
    <t>주소(주민등록상)</t>
    <phoneticPr fontId="1" type="noConversion"/>
  </si>
  <si>
    <t>지역발전기여도</t>
    <phoneticPr fontId="1" type="noConversion"/>
  </si>
  <si>
    <t>24년 동일사업
포기 여부</t>
    <phoneticPr fontId="1" type="noConversion"/>
  </si>
  <si>
    <t>①</t>
  </si>
  <si>
    <t>②</t>
  </si>
  <si>
    <t>③</t>
  </si>
  <si>
    <t>④</t>
  </si>
  <si>
    <t>② 축사 개수에 상관없이 사업 신청 공고일 기준 사육두수(이력제 참고)</t>
    <phoneticPr fontId="1" type="noConversion"/>
  </si>
  <si>
    <t>③ 지역리더 역할수행(대표·임원), 사회단체 활동 수행 등(개인의 사모임 등 지역발전과 관계 없을시 작성 X)</t>
    <phoneticPr fontId="1" type="noConversion"/>
  </si>
  <si>
    <t>④ 특별한 사유없이 동일 사업포기(배정량 감소 및 지원 제외 등 패널티 적용)</t>
    <phoneticPr fontId="1" type="noConversion"/>
  </si>
  <si>
    <t>① 대상: 도내의 소</t>
    <phoneticPr fontId="1" type="noConversion"/>
  </si>
  <si>
    <t>⑤</t>
    <phoneticPr fontId="1" type="noConversion"/>
  </si>
  <si>
    <t>⑤ 깨끗한 축산농장, HACCP 인증농가 우선지원</t>
    <phoneticPr fontId="1" type="noConversion"/>
  </si>
  <si>
    <t>⑤</t>
    <phoneticPr fontId="1" type="noConversion"/>
  </si>
  <si>
    <t>④ 지역리더 역할수행(대표·임원), 사회단체 활동 수행 등(개인의 사모임 등 지역발전과 관계 없을시 작성 X)</t>
    <phoneticPr fontId="1" type="noConversion"/>
  </si>
  <si>
    <t>⑤ 특별한 사유없이 동일 사업포기(배정량 감소 및 지원 제외 등 패널티 적용)</t>
    <phoneticPr fontId="1" type="noConversion"/>
  </si>
  <si>
    <t>축사 소재지(설치) 주소</t>
    <phoneticPr fontId="1" type="noConversion"/>
  </si>
  <si>
    <t>③ 건축물대장 상 연면적 기재(연면적 1,000㎡ 초과 축사의 경우 정보통신공사업자로 등록된 업체 선정하여 설치)</t>
    <phoneticPr fontId="1" type="noConversion"/>
  </si>
  <si>
    <t>① 대상: 관내 축산농가(염소 우선지원 / 한우, 젖소 50두 이상 사육농가 지원 / 가금, 양돈농가 제외)</t>
    <phoneticPr fontId="1" type="noConversion"/>
  </si>
  <si>
    <t>축종</t>
    <phoneticPr fontId="1" type="noConversion"/>
  </si>
  <si>
    <t>① 대상: 한우 사육농가</t>
    <phoneticPr fontId="1" type="noConversion"/>
  </si>
  <si>
    <t>② 축사 개수에 상관없이 사업 신청 공고일 기준 사육두수(이력제 참고) ※ 50두 미만 사육농가 지원제외</t>
    <phoneticPr fontId="1" type="noConversion"/>
  </si>
  <si>
    <t>⑤ 노동력 절감 효과가 높은 고령, 여성, 심한 장애인 농가</t>
    <phoneticPr fontId="1" type="noConversion"/>
  </si>
  <si>
    <r>
      <t xml:space="preserve">  □ 사 업 량 : 4대
  □ 사 업 비 : 160,000천원(보조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40,000천원/대(보조 20,000천원, 자부담 20,000천원)</t>
    </r>
    <phoneticPr fontId="1" type="noConversion"/>
  </si>
  <si>
    <r>
      <t xml:space="preserve">  □ 사 업 량 : 13개소
  □ 사 업 비 : 26,000천원(보조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2,000천원/개소(보조 1,000천원, 자부담 1,000천원)</t>
    </r>
    <phoneticPr fontId="1" type="noConversion"/>
  </si>
  <si>
    <r>
      <t xml:space="preserve">  □ 사 업 량 : 700대
  □ 사 업 비 : 175,000천원(보조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250천원/개소(보조 125천원, 자부담 125천원)</t>
    </r>
    <phoneticPr fontId="1" type="noConversion"/>
  </si>
  <si>
    <r>
      <t xml:space="preserve">  □ 사 업 량 : 8개소
  □ 사 업 비 : 120,000천원(보조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15,000천원/개소(보조 7,500천원, 자부담 7,500천원)</t>
    </r>
    <phoneticPr fontId="1" type="noConversion"/>
  </si>
  <si>
    <r>
      <t xml:space="preserve">염소농가 우선, 한우, 젖소 50두이상
한우(젖소) 50두 미만 ※ </t>
    </r>
    <r>
      <rPr>
        <b/>
        <sz val="14"/>
        <color rgb="FFFF0000"/>
        <rFont val="휴먼명조"/>
        <family val="3"/>
        <charset val="129"/>
      </rPr>
      <t>가금, 양돈농가 제외</t>
    </r>
    <phoneticPr fontId="1" type="noConversion"/>
  </si>
  <si>
    <r>
      <t xml:space="preserve">한우 70두 이상 농가, </t>
    </r>
    <r>
      <rPr>
        <b/>
        <sz val="14"/>
        <color rgb="FFFF0000"/>
        <rFont val="휴먼명조"/>
        <family val="3"/>
        <charset val="129"/>
      </rPr>
      <t>퇴비사 미보유 농가 제외</t>
    </r>
    <r>
      <rPr>
        <sz val="14"/>
        <color theme="1"/>
        <rFont val="휴먼명조"/>
        <family val="3"/>
        <charset val="129"/>
      </rPr>
      <t xml:space="preserve">
깨끗한 축산농장, HACCP인증농가 우선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</si>
</sst>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18"/>
      <color rgb="FF0000CC"/>
      <name val="HY헤드라인M"/>
      <family val="1"/>
      <charset val="129"/>
    </font>
    <font>
      <sz val="18"/>
      <color theme="3"/>
      <name val="맑은 고딕"/>
      <family val="2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4"/>
      <color rgb="FFFF0000"/>
      <name val="휴먼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1" fontId="6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1" fontId="6" fillId="0" borderId="8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41" fontId="6" fillId="0" borderId="23" xfId="1" applyFont="1" applyBorder="1" applyAlignment="1">
      <alignment horizontal="center" vertical="center" shrinkToFit="1"/>
    </xf>
    <xf numFmtId="41" fontId="6" fillId="0" borderId="24" xfId="1" applyFont="1" applyBorder="1" applyAlignment="1">
      <alignment horizontal="center" vertical="center" shrinkToFit="1"/>
    </xf>
    <xf numFmtId="41" fontId="6" fillId="0" borderId="22" xfId="1" applyFont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/>
    </xf>
    <xf numFmtId="0" fontId="11" fillId="0" borderId="12" xfId="1" applyNumberFormat="1" applyFont="1" applyBorder="1" applyAlignment="1">
      <alignment vertical="center" wrapText="1"/>
    </xf>
    <xf numFmtId="41" fontId="11" fillId="0" borderId="1" xfId="1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41" fontId="11" fillId="0" borderId="8" xfId="1" applyFont="1" applyBorder="1" applyAlignment="1">
      <alignment vertical="center"/>
    </xf>
    <xf numFmtId="0" fontId="11" fillId="0" borderId="11" xfId="1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176" fontId="11" fillId="0" borderId="3" xfId="0" applyNumberFormat="1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6" fillId="0" borderId="0" xfId="2" applyFont="1" applyFill="1" applyAlignment="1">
      <alignment horizontal="left" vertical="center" inden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</cellXfs>
  <cellStyles count="3">
    <cellStyle name="쉼표 [0]" xfId="1" builtinId="6"/>
    <cellStyle name="제목" xfId="2" builtinId="15"/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zoomScale="80" zoomScaleNormal="80" workbookViewId="0">
      <selection activeCell="A11" sqref="A11:I11"/>
    </sheetView>
  </sheetViews>
  <sheetFormatPr defaultRowHeight="16.5" x14ac:dyDescent="0.3"/>
  <cols>
    <col min="1" max="1" width="9.25" style="2" bestFit="1" customWidth="1"/>
    <col min="2" max="2" width="38" bestFit="1" customWidth="1"/>
    <col min="3" max="3" width="10.875" style="2" customWidth="1"/>
    <col min="4" max="4" width="14.375" bestFit="1" customWidth="1"/>
    <col min="5" max="5" width="12.75" bestFit="1" customWidth="1"/>
    <col min="6" max="7" width="12.625" bestFit="1" customWidth="1"/>
    <col min="8" max="8" width="27.5" style="2" bestFit="1" customWidth="1"/>
    <col min="9" max="9" width="58.875" style="2" bestFit="1" customWidth="1"/>
  </cols>
  <sheetData>
    <row r="1" spans="1:9" x14ac:dyDescent="0.3">
      <c r="A1" s="81" t="s">
        <v>118</v>
      </c>
      <c r="B1" s="81"/>
      <c r="C1" s="81"/>
      <c r="D1" s="81"/>
      <c r="E1" s="81"/>
      <c r="F1" s="81"/>
      <c r="G1" s="81"/>
      <c r="H1" s="81"/>
      <c r="I1" s="81"/>
    </row>
    <row r="2" spans="1:9" x14ac:dyDescent="0.3">
      <c r="A2" s="81"/>
      <c r="B2" s="81"/>
      <c r="C2" s="81"/>
      <c r="D2" s="81"/>
      <c r="E2" s="81"/>
      <c r="F2" s="81"/>
      <c r="G2" s="81"/>
      <c r="H2" s="81"/>
      <c r="I2" s="81"/>
    </row>
    <row r="3" spans="1:9" ht="17.25" thickBot="1" x14ac:dyDescent="0.35"/>
    <row r="4" spans="1:9" ht="24.75" customHeight="1" x14ac:dyDescent="0.3">
      <c r="A4" s="82" t="s">
        <v>59</v>
      </c>
      <c r="B4" s="84" t="s">
        <v>60</v>
      </c>
      <c r="C4" s="84" t="s">
        <v>61</v>
      </c>
      <c r="D4" s="84" t="s">
        <v>76</v>
      </c>
      <c r="E4" s="84" t="s">
        <v>62</v>
      </c>
      <c r="F4" s="84"/>
      <c r="G4" s="84"/>
      <c r="H4" s="84" t="s">
        <v>63</v>
      </c>
      <c r="I4" s="86" t="s">
        <v>89</v>
      </c>
    </row>
    <row r="5" spans="1:9" ht="24.75" customHeight="1" thickBot="1" x14ac:dyDescent="0.35">
      <c r="A5" s="83"/>
      <c r="B5" s="85"/>
      <c r="C5" s="85"/>
      <c r="D5" s="85"/>
      <c r="E5" s="62" t="s">
        <v>66</v>
      </c>
      <c r="F5" s="62" t="s">
        <v>67</v>
      </c>
      <c r="G5" s="62" t="s">
        <v>68</v>
      </c>
      <c r="H5" s="85"/>
      <c r="I5" s="87"/>
    </row>
    <row r="6" spans="1:9" ht="39" customHeight="1" x14ac:dyDescent="0.3">
      <c r="A6" s="69" t="s">
        <v>69</v>
      </c>
      <c r="B6" s="70">
        <f>COUNTA(B7:B10)</f>
        <v>4</v>
      </c>
      <c r="C6" s="71"/>
      <c r="D6" s="72"/>
      <c r="E6" s="73">
        <f>SUM(E7:E10)</f>
        <v>481000</v>
      </c>
      <c r="F6" s="73">
        <f>SUM(F7:F10)</f>
        <v>240500</v>
      </c>
      <c r="G6" s="73">
        <f>SUM(G7:G10)</f>
        <v>240500</v>
      </c>
      <c r="H6" s="71"/>
      <c r="I6" s="74"/>
    </row>
    <row r="7" spans="1:9" ht="39" customHeight="1" x14ac:dyDescent="0.3">
      <c r="A7" s="64">
        <v>1</v>
      </c>
      <c r="B7" s="65" t="s">
        <v>102</v>
      </c>
      <c r="C7" s="66" t="s">
        <v>103</v>
      </c>
      <c r="D7" s="67">
        <v>40000</v>
      </c>
      <c r="E7" s="67">
        <v>160000</v>
      </c>
      <c r="F7" s="67">
        <v>80000</v>
      </c>
      <c r="G7" s="67">
        <v>80000</v>
      </c>
      <c r="H7" s="66" t="s">
        <v>105</v>
      </c>
      <c r="I7" s="68" t="s">
        <v>147</v>
      </c>
    </row>
    <row r="8" spans="1:9" ht="39" customHeight="1" x14ac:dyDescent="0.3">
      <c r="A8" s="19">
        <v>2</v>
      </c>
      <c r="B8" s="38" t="s">
        <v>101</v>
      </c>
      <c r="C8" s="18" t="s">
        <v>104</v>
      </c>
      <c r="D8" s="60">
        <v>2000</v>
      </c>
      <c r="E8" s="60">
        <v>26000</v>
      </c>
      <c r="F8" s="60">
        <v>13000</v>
      </c>
      <c r="G8" s="60">
        <v>13000</v>
      </c>
      <c r="H8" s="18" t="s">
        <v>91</v>
      </c>
      <c r="I8" s="59" t="s">
        <v>146</v>
      </c>
    </row>
    <row r="9" spans="1:9" ht="39" customHeight="1" x14ac:dyDescent="0.3">
      <c r="A9" s="19">
        <v>3</v>
      </c>
      <c r="B9" s="38" t="s">
        <v>110</v>
      </c>
      <c r="C9" s="18" t="s">
        <v>111</v>
      </c>
      <c r="D9" s="60">
        <v>250</v>
      </c>
      <c r="E9" s="60">
        <f>F9+G9</f>
        <v>175000</v>
      </c>
      <c r="F9" s="60">
        <v>87500</v>
      </c>
      <c r="G9" s="60">
        <f>700*250*0.5</f>
        <v>87500</v>
      </c>
      <c r="H9" s="18" t="s">
        <v>112</v>
      </c>
      <c r="I9" s="59" t="s">
        <v>116</v>
      </c>
    </row>
    <row r="10" spans="1:9" ht="39" customHeight="1" thickBot="1" x14ac:dyDescent="0.35">
      <c r="A10" s="19">
        <v>4</v>
      </c>
      <c r="B10" s="38" t="s">
        <v>100</v>
      </c>
      <c r="C10" s="18" t="s">
        <v>107</v>
      </c>
      <c r="D10" s="60">
        <v>15000</v>
      </c>
      <c r="E10" s="60">
        <v>120000</v>
      </c>
      <c r="F10" s="60">
        <v>60000</v>
      </c>
      <c r="G10" s="60">
        <v>60000</v>
      </c>
      <c r="H10" s="18" t="s">
        <v>85</v>
      </c>
      <c r="I10" s="59" t="s">
        <v>117</v>
      </c>
    </row>
    <row r="11" spans="1:9" x14ac:dyDescent="0.3">
      <c r="A11" s="80"/>
      <c r="B11" s="80"/>
      <c r="C11" s="80"/>
      <c r="D11" s="80"/>
      <c r="E11" s="80"/>
      <c r="F11" s="80"/>
      <c r="G11" s="80"/>
      <c r="H11" s="80"/>
      <c r="I11" s="80"/>
    </row>
    <row r="12" spans="1:9" x14ac:dyDescent="0.3">
      <c r="A12" s="21"/>
      <c r="B12" s="4"/>
      <c r="C12" s="21"/>
      <c r="D12" s="20"/>
      <c r="E12" s="20"/>
      <c r="F12" s="20"/>
      <c r="G12" s="20"/>
      <c r="H12" s="21"/>
      <c r="I12" s="21"/>
    </row>
    <row r="13" spans="1:9" x14ac:dyDescent="0.3">
      <c r="A13" s="21"/>
      <c r="B13" s="4"/>
      <c r="C13" s="21"/>
      <c r="D13" s="20"/>
      <c r="E13" s="20"/>
      <c r="F13" s="20"/>
      <c r="G13" s="20"/>
      <c r="H13" s="21"/>
      <c r="I13" s="21"/>
    </row>
    <row r="14" spans="1:9" x14ac:dyDescent="0.3">
      <c r="A14" s="21"/>
      <c r="B14" s="4"/>
      <c r="C14" s="21"/>
      <c r="D14" s="20"/>
      <c r="E14" s="20"/>
      <c r="F14" s="20"/>
      <c r="G14" s="20"/>
      <c r="H14" s="21"/>
      <c r="I14" s="21"/>
    </row>
    <row r="15" spans="1:9" x14ac:dyDescent="0.3">
      <c r="A15" s="21"/>
      <c r="B15" s="4"/>
      <c r="C15" s="21"/>
      <c r="D15" s="20"/>
      <c r="E15" s="20"/>
      <c r="F15" s="20"/>
      <c r="G15" s="20"/>
      <c r="H15" s="21"/>
      <c r="I15" s="21"/>
    </row>
    <row r="16" spans="1:9" x14ac:dyDescent="0.3">
      <c r="A16" s="21"/>
      <c r="B16" s="4"/>
      <c r="C16" s="21"/>
      <c r="D16" s="20"/>
      <c r="E16" s="20"/>
      <c r="F16" s="20"/>
      <c r="G16" s="20"/>
      <c r="H16" s="21"/>
      <c r="I16" s="21"/>
    </row>
    <row r="17" spans="1:9" x14ac:dyDescent="0.3">
      <c r="A17" s="21"/>
      <c r="B17" s="4"/>
      <c r="C17" s="21"/>
      <c r="D17" s="20"/>
      <c r="E17" s="20"/>
      <c r="F17" s="20"/>
      <c r="G17" s="20"/>
      <c r="H17" s="21"/>
      <c r="I17" s="21"/>
    </row>
    <row r="18" spans="1:9" x14ac:dyDescent="0.3">
      <c r="A18" s="21"/>
      <c r="B18" s="4"/>
      <c r="C18" s="21"/>
      <c r="D18" s="20"/>
      <c r="E18" s="20"/>
      <c r="F18" s="20"/>
      <c r="G18" s="20"/>
      <c r="H18" s="21"/>
      <c r="I18" s="21"/>
    </row>
    <row r="19" spans="1:9" x14ac:dyDescent="0.3">
      <c r="A19" s="21"/>
      <c r="B19" s="4"/>
      <c r="C19" s="21"/>
      <c r="D19" s="20"/>
      <c r="E19" s="20"/>
      <c r="F19" s="20"/>
      <c r="G19" s="20"/>
      <c r="H19" s="21"/>
      <c r="I19" s="21"/>
    </row>
    <row r="20" spans="1:9" x14ac:dyDescent="0.3">
      <c r="A20" s="21"/>
      <c r="B20" s="4"/>
      <c r="C20" s="21"/>
      <c r="D20" s="20"/>
      <c r="E20" s="20"/>
      <c r="F20" s="20"/>
      <c r="G20" s="20"/>
      <c r="H20" s="21"/>
      <c r="I20" s="21"/>
    </row>
    <row r="21" spans="1:9" x14ac:dyDescent="0.3">
      <c r="A21" s="21"/>
      <c r="B21" s="4"/>
      <c r="C21" s="21"/>
      <c r="D21" s="20"/>
      <c r="E21" s="20"/>
      <c r="F21" s="20"/>
      <c r="G21" s="20"/>
      <c r="H21" s="21"/>
      <c r="I21" s="21"/>
    </row>
    <row r="22" spans="1:9" x14ac:dyDescent="0.3">
      <c r="A22" s="21"/>
      <c r="B22" s="4"/>
      <c r="C22" s="21"/>
      <c r="D22" s="20"/>
      <c r="E22" s="20"/>
      <c r="F22" s="20"/>
      <c r="G22" s="20"/>
      <c r="H22" s="21"/>
      <c r="I22" s="21"/>
    </row>
    <row r="23" spans="1:9" x14ac:dyDescent="0.3">
      <c r="A23" s="21"/>
      <c r="B23" s="4"/>
      <c r="C23" s="21"/>
      <c r="D23" s="20"/>
      <c r="E23" s="20"/>
      <c r="F23" s="20"/>
      <c r="G23" s="20"/>
      <c r="H23" s="21"/>
      <c r="I23" s="21"/>
    </row>
    <row r="24" spans="1:9" x14ac:dyDescent="0.3">
      <c r="A24" s="21"/>
      <c r="B24" s="4"/>
      <c r="C24" s="21"/>
      <c r="D24" s="20"/>
      <c r="E24" s="20"/>
      <c r="F24" s="20"/>
      <c r="G24" s="20"/>
      <c r="H24" s="21"/>
      <c r="I24" s="21"/>
    </row>
    <row r="25" spans="1:9" x14ac:dyDescent="0.3">
      <c r="A25" s="21"/>
      <c r="B25" s="4"/>
      <c r="C25" s="21"/>
      <c r="D25" s="20"/>
      <c r="E25" s="20"/>
      <c r="F25" s="20"/>
      <c r="G25" s="20"/>
      <c r="H25" s="21"/>
      <c r="I25" s="21"/>
    </row>
    <row r="26" spans="1:9" x14ac:dyDescent="0.3">
      <c r="A26" s="21"/>
      <c r="B26" s="4"/>
      <c r="C26" s="21"/>
      <c r="D26" s="20"/>
      <c r="E26" s="20"/>
      <c r="F26" s="20"/>
      <c r="G26" s="20"/>
      <c r="H26" s="21"/>
      <c r="I26" s="21"/>
    </row>
    <row r="27" spans="1:9" x14ac:dyDescent="0.3">
      <c r="A27" s="21"/>
      <c r="B27" s="4"/>
      <c r="C27" s="21"/>
      <c r="D27" s="20"/>
      <c r="E27" s="20"/>
      <c r="F27" s="20"/>
      <c r="G27" s="20"/>
      <c r="H27" s="21"/>
      <c r="I27" s="21"/>
    </row>
    <row r="28" spans="1:9" x14ac:dyDescent="0.3">
      <c r="A28" s="21"/>
      <c r="B28" s="4"/>
      <c r="C28" s="21"/>
      <c r="D28" s="20"/>
      <c r="E28" s="20"/>
      <c r="F28" s="20"/>
      <c r="G28" s="20"/>
      <c r="H28" s="21"/>
      <c r="I28" s="21"/>
    </row>
    <row r="29" spans="1:9" x14ac:dyDescent="0.3">
      <c r="A29" s="21"/>
      <c r="B29" s="4"/>
      <c r="C29" s="21"/>
      <c r="D29" s="20"/>
      <c r="E29" s="20"/>
      <c r="F29" s="20"/>
      <c r="G29" s="20"/>
      <c r="H29" s="21"/>
      <c r="I29" s="21"/>
    </row>
    <row r="30" spans="1:9" x14ac:dyDescent="0.3">
      <c r="A30" s="21"/>
      <c r="B30" s="4"/>
      <c r="C30" s="21"/>
      <c r="D30" s="20"/>
      <c r="E30" s="20"/>
      <c r="F30" s="20"/>
      <c r="G30" s="20"/>
      <c r="H30" s="21"/>
      <c r="I30" s="21"/>
    </row>
    <row r="31" spans="1:9" x14ac:dyDescent="0.3">
      <c r="A31" s="21"/>
      <c r="B31" s="4"/>
      <c r="C31" s="21"/>
      <c r="D31" s="20"/>
      <c r="E31" s="20"/>
      <c r="F31" s="20"/>
      <c r="G31" s="20"/>
      <c r="H31" s="21"/>
      <c r="I31" s="21"/>
    </row>
    <row r="32" spans="1:9" x14ac:dyDescent="0.3">
      <c r="A32" s="21"/>
      <c r="B32" s="4"/>
      <c r="C32" s="21"/>
      <c r="D32" s="20"/>
      <c r="E32" s="20"/>
      <c r="F32" s="20"/>
      <c r="G32" s="20"/>
      <c r="H32" s="21"/>
      <c r="I32" s="21"/>
    </row>
    <row r="33" spans="1:9" x14ac:dyDescent="0.3">
      <c r="A33" s="21"/>
      <c r="B33" s="4"/>
      <c r="C33" s="21"/>
      <c r="D33" s="20"/>
      <c r="E33" s="20"/>
      <c r="F33" s="20"/>
      <c r="G33" s="20"/>
      <c r="H33" s="21"/>
      <c r="I33" s="21"/>
    </row>
    <row r="34" spans="1:9" x14ac:dyDescent="0.3">
      <c r="A34" s="21"/>
      <c r="B34" s="4"/>
      <c r="C34" s="21"/>
      <c r="D34" s="20"/>
      <c r="E34" s="20"/>
      <c r="F34" s="20"/>
      <c r="G34" s="20"/>
      <c r="H34" s="21"/>
      <c r="I34" s="21"/>
    </row>
    <row r="35" spans="1:9" x14ac:dyDescent="0.3">
      <c r="A35" s="21"/>
      <c r="B35" s="4"/>
      <c r="C35" s="21"/>
      <c r="D35" s="20"/>
      <c r="E35" s="20"/>
      <c r="F35" s="20"/>
      <c r="G35" s="20"/>
      <c r="H35" s="21"/>
      <c r="I35" s="21"/>
    </row>
    <row r="36" spans="1:9" x14ac:dyDescent="0.3">
      <c r="A36" s="21"/>
      <c r="B36" s="4"/>
      <c r="C36" s="21"/>
      <c r="D36" s="20"/>
      <c r="E36" s="20"/>
      <c r="F36" s="20"/>
      <c r="G36" s="20"/>
      <c r="H36" s="21"/>
      <c r="I36" s="21"/>
    </row>
    <row r="37" spans="1:9" x14ac:dyDescent="0.3">
      <c r="A37" s="21"/>
      <c r="B37" s="4"/>
      <c r="C37" s="21"/>
      <c r="D37" s="20"/>
      <c r="E37" s="20"/>
      <c r="F37" s="20"/>
      <c r="G37" s="20"/>
      <c r="H37" s="21"/>
      <c r="I37" s="21"/>
    </row>
    <row r="38" spans="1:9" x14ac:dyDescent="0.3">
      <c r="A38" s="21"/>
      <c r="B38" s="4"/>
      <c r="C38" s="21"/>
      <c r="D38" s="20"/>
      <c r="E38" s="20"/>
      <c r="F38" s="20"/>
      <c r="G38" s="20"/>
      <c r="H38" s="21"/>
      <c r="I38" s="21"/>
    </row>
    <row r="39" spans="1:9" x14ac:dyDescent="0.3">
      <c r="A39" s="21"/>
      <c r="B39" s="4"/>
      <c r="C39" s="21"/>
      <c r="D39" s="20"/>
      <c r="E39" s="20"/>
      <c r="F39" s="20"/>
      <c r="G39" s="20"/>
      <c r="H39" s="21"/>
      <c r="I39" s="21"/>
    </row>
    <row r="40" spans="1:9" x14ac:dyDescent="0.3">
      <c r="A40" s="21"/>
      <c r="B40" s="4"/>
      <c r="C40" s="21"/>
      <c r="D40" s="20"/>
      <c r="E40" s="20"/>
      <c r="F40" s="20"/>
      <c r="G40" s="20"/>
      <c r="H40" s="21"/>
      <c r="I40" s="21"/>
    </row>
    <row r="41" spans="1:9" x14ac:dyDescent="0.3">
      <c r="A41" s="21"/>
      <c r="B41" s="4"/>
      <c r="C41" s="21"/>
      <c r="D41" s="20"/>
      <c r="E41" s="20"/>
      <c r="F41" s="20"/>
      <c r="G41" s="20"/>
      <c r="H41" s="21"/>
      <c r="I41" s="21"/>
    </row>
    <row r="42" spans="1:9" x14ac:dyDescent="0.3">
      <c r="A42" s="21"/>
      <c r="B42" s="4"/>
      <c r="C42" s="21"/>
      <c r="D42" s="20"/>
      <c r="E42" s="20"/>
      <c r="F42" s="20"/>
      <c r="G42" s="20"/>
      <c r="H42" s="21"/>
      <c r="I42" s="21"/>
    </row>
    <row r="43" spans="1:9" x14ac:dyDescent="0.3">
      <c r="A43" s="21"/>
      <c r="B43" s="4"/>
      <c r="C43" s="21"/>
      <c r="D43" s="20"/>
      <c r="E43" s="20"/>
      <c r="F43" s="20"/>
      <c r="G43" s="20"/>
      <c r="H43" s="21"/>
      <c r="I43" s="21"/>
    </row>
    <row r="44" spans="1:9" x14ac:dyDescent="0.3">
      <c r="A44" s="21"/>
      <c r="B44" s="4"/>
      <c r="C44" s="21"/>
      <c r="D44" s="20"/>
      <c r="E44" s="20"/>
      <c r="F44" s="20"/>
      <c r="G44" s="20"/>
      <c r="H44" s="21"/>
      <c r="I44" s="21"/>
    </row>
    <row r="45" spans="1:9" x14ac:dyDescent="0.3">
      <c r="A45" s="21"/>
      <c r="B45" s="4"/>
      <c r="C45" s="21"/>
      <c r="D45" s="20"/>
      <c r="E45" s="20"/>
      <c r="F45" s="20"/>
      <c r="G45" s="20"/>
      <c r="H45" s="21"/>
      <c r="I45" s="21"/>
    </row>
    <row r="46" spans="1:9" x14ac:dyDescent="0.3">
      <c r="A46" s="21"/>
      <c r="B46" s="4"/>
      <c r="C46" s="21"/>
      <c r="D46" s="20"/>
      <c r="E46" s="20"/>
      <c r="F46" s="20"/>
      <c r="G46" s="20"/>
      <c r="H46" s="21"/>
      <c r="I46" s="21"/>
    </row>
    <row r="47" spans="1:9" x14ac:dyDescent="0.3">
      <c r="A47" s="21"/>
      <c r="B47" s="4"/>
      <c r="C47" s="21"/>
      <c r="D47" s="4"/>
      <c r="E47" s="4"/>
      <c r="F47" s="4"/>
      <c r="G47" s="4"/>
      <c r="H47" s="21"/>
      <c r="I47" s="21"/>
    </row>
    <row r="48" spans="1:9" x14ac:dyDescent="0.3">
      <c r="A48" s="21"/>
      <c r="B48" s="4"/>
      <c r="C48" s="21"/>
      <c r="D48" s="4"/>
      <c r="E48" s="4"/>
      <c r="F48" s="4"/>
      <c r="G48" s="4"/>
      <c r="H48" s="21"/>
      <c r="I48" s="21"/>
    </row>
    <row r="49" spans="1:9" x14ac:dyDescent="0.3">
      <c r="A49" s="21"/>
      <c r="B49" s="4"/>
      <c r="C49" s="21"/>
      <c r="D49" s="4"/>
      <c r="E49" s="4"/>
      <c r="F49" s="4"/>
      <c r="G49" s="4"/>
      <c r="H49" s="21"/>
      <c r="I49" s="21"/>
    </row>
    <row r="50" spans="1:9" x14ac:dyDescent="0.3">
      <c r="A50" s="21"/>
      <c r="B50" s="4"/>
      <c r="C50" s="21"/>
      <c r="D50" s="4"/>
      <c r="E50" s="4"/>
      <c r="F50" s="4"/>
      <c r="G50" s="4"/>
      <c r="H50" s="21"/>
      <c r="I50" s="21"/>
    </row>
    <row r="51" spans="1:9" x14ac:dyDescent="0.3">
      <c r="A51" s="21"/>
      <c r="B51" s="4"/>
      <c r="C51" s="21"/>
      <c r="D51" s="4"/>
      <c r="E51" s="4"/>
      <c r="F51" s="4"/>
      <c r="G51" s="4"/>
      <c r="H51" s="21"/>
      <c r="I51" s="21"/>
    </row>
    <row r="52" spans="1:9" x14ac:dyDescent="0.3">
      <c r="A52" s="21"/>
      <c r="B52" s="4"/>
      <c r="C52" s="21"/>
      <c r="D52" s="4"/>
      <c r="E52" s="4"/>
      <c r="F52" s="4"/>
      <c r="G52" s="4"/>
      <c r="H52" s="21"/>
      <c r="I52" s="21"/>
    </row>
    <row r="53" spans="1:9" x14ac:dyDescent="0.3">
      <c r="A53" s="21"/>
      <c r="B53" s="4"/>
      <c r="C53" s="21"/>
      <c r="D53" s="4"/>
      <c r="E53" s="4"/>
      <c r="F53" s="4"/>
      <c r="G53" s="4"/>
      <c r="H53" s="21"/>
      <c r="I53" s="21"/>
    </row>
    <row r="54" spans="1:9" x14ac:dyDescent="0.3">
      <c r="A54" s="21"/>
      <c r="B54" s="4"/>
      <c r="C54" s="21"/>
      <c r="D54" s="4"/>
      <c r="E54" s="4"/>
      <c r="F54" s="4"/>
      <c r="G54" s="4"/>
      <c r="H54" s="21"/>
      <c r="I54" s="21"/>
    </row>
    <row r="55" spans="1:9" x14ac:dyDescent="0.3">
      <c r="A55" s="21"/>
      <c r="B55" s="4"/>
      <c r="C55" s="21"/>
      <c r="D55" s="4"/>
      <c r="E55" s="4"/>
      <c r="F55" s="4"/>
      <c r="G55" s="4"/>
      <c r="H55" s="21"/>
      <c r="I55" s="21"/>
    </row>
    <row r="56" spans="1:9" x14ac:dyDescent="0.3">
      <c r="A56" s="21"/>
      <c r="B56" s="4"/>
      <c r="C56" s="21"/>
      <c r="D56" s="4"/>
      <c r="E56" s="4"/>
      <c r="F56" s="4"/>
      <c r="G56" s="4"/>
      <c r="H56" s="21"/>
      <c r="I56" s="21"/>
    </row>
    <row r="57" spans="1:9" x14ac:dyDescent="0.3">
      <c r="A57" s="21"/>
      <c r="B57" s="4"/>
      <c r="C57" s="21"/>
      <c r="D57" s="4"/>
      <c r="E57" s="4"/>
      <c r="F57" s="4"/>
      <c r="G57" s="4"/>
      <c r="H57" s="21"/>
      <c r="I57" s="21"/>
    </row>
    <row r="58" spans="1:9" x14ac:dyDescent="0.3">
      <c r="A58" s="21"/>
      <c r="B58" s="4"/>
      <c r="C58" s="21"/>
      <c r="D58" s="4"/>
      <c r="E58" s="4"/>
      <c r="F58" s="4"/>
      <c r="G58" s="4"/>
      <c r="H58" s="21"/>
      <c r="I58" s="21"/>
    </row>
    <row r="59" spans="1:9" x14ac:dyDescent="0.3">
      <c r="A59" s="21"/>
      <c r="B59" s="4"/>
      <c r="C59" s="21"/>
      <c r="D59" s="4"/>
      <c r="E59" s="4"/>
      <c r="F59" s="4"/>
      <c r="G59" s="4"/>
      <c r="H59" s="21"/>
      <c r="I59" s="21"/>
    </row>
    <row r="60" spans="1:9" x14ac:dyDescent="0.3">
      <c r="A60" s="21"/>
      <c r="B60" s="4"/>
      <c r="C60" s="21"/>
      <c r="D60" s="4"/>
      <c r="E60" s="4"/>
      <c r="F60" s="4"/>
      <c r="G60" s="4"/>
      <c r="H60" s="21"/>
      <c r="I60" s="21"/>
    </row>
    <row r="61" spans="1:9" x14ac:dyDescent="0.3">
      <c r="A61" s="21"/>
      <c r="B61" s="4"/>
      <c r="C61" s="21"/>
      <c r="D61" s="4"/>
      <c r="E61" s="4"/>
      <c r="F61" s="4"/>
      <c r="G61" s="4"/>
      <c r="H61" s="21"/>
      <c r="I61" s="21"/>
    </row>
    <row r="62" spans="1:9" x14ac:dyDescent="0.3">
      <c r="A62" s="21"/>
      <c r="B62" s="4"/>
      <c r="C62" s="21"/>
      <c r="D62" s="4"/>
      <c r="E62" s="4"/>
      <c r="F62" s="4"/>
      <c r="G62" s="4"/>
      <c r="H62" s="21"/>
      <c r="I62" s="21"/>
    </row>
    <row r="63" spans="1:9" x14ac:dyDescent="0.3">
      <c r="A63" s="21"/>
      <c r="B63" s="4"/>
      <c r="C63" s="21"/>
      <c r="D63" s="4"/>
      <c r="E63" s="4"/>
      <c r="F63" s="4"/>
      <c r="G63" s="4"/>
      <c r="H63" s="21"/>
      <c r="I63" s="21"/>
    </row>
    <row r="64" spans="1:9" x14ac:dyDescent="0.3">
      <c r="A64" s="21"/>
      <c r="B64" s="4"/>
      <c r="C64" s="21"/>
      <c r="D64" s="4"/>
      <c r="E64" s="4"/>
      <c r="F64" s="4"/>
      <c r="G64" s="4"/>
      <c r="H64" s="21"/>
      <c r="I64" s="21"/>
    </row>
    <row r="65" spans="1:9" x14ac:dyDescent="0.3">
      <c r="A65" s="21"/>
      <c r="B65" s="4"/>
      <c r="C65" s="21"/>
      <c r="D65" s="4"/>
      <c r="E65" s="4"/>
      <c r="F65" s="4"/>
      <c r="G65" s="4"/>
      <c r="H65" s="21"/>
      <c r="I65" s="21"/>
    </row>
    <row r="66" spans="1:9" x14ac:dyDescent="0.3">
      <c r="A66" s="21"/>
      <c r="B66" s="4"/>
      <c r="C66" s="21"/>
      <c r="D66" s="4"/>
      <c r="E66" s="4"/>
      <c r="F66" s="4"/>
      <c r="G66" s="4"/>
      <c r="H66" s="21"/>
      <c r="I66" s="21"/>
    </row>
    <row r="67" spans="1:9" x14ac:dyDescent="0.3">
      <c r="A67" s="21"/>
      <c r="B67" s="4"/>
      <c r="C67" s="21"/>
      <c r="D67" s="4"/>
      <c r="E67" s="4"/>
      <c r="F67" s="4"/>
      <c r="G67" s="4"/>
      <c r="H67" s="21"/>
      <c r="I67" s="21"/>
    </row>
    <row r="68" spans="1:9" x14ac:dyDescent="0.3">
      <c r="A68" s="21"/>
      <c r="B68" s="4"/>
      <c r="C68" s="21"/>
      <c r="D68" s="4"/>
      <c r="E68" s="4"/>
      <c r="F68" s="4"/>
      <c r="G68" s="4"/>
      <c r="H68" s="21"/>
      <c r="I68" s="21"/>
    </row>
    <row r="69" spans="1:9" x14ac:dyDescent="0.3">
      <c r="A69" s="21"/>
      <c r="B69" s="4"/>
      <c r="C69" s="21"/>
      <c r="D69" s="4"/>
      <c r="E69" s="4"/>
      <c r="F69" s="4"/>
      <c r="G69" s="4"/>
      <c r="H69" s="21"/>
      <c r="I69" s="21"/>
    </row>
    <row r="70" spans="1:9" x14ac:dyDescent="0.3">
      <c r="A70" s="21"/>
      <c r="B70" s="4"/>
      <c r="C70" s="21"/>
      <c r="D70" s="4"/>
      <c r="E70" s="4"/>
      <c r="F70" s="4"/>
      <c r="G70" s="4"/>
      <c r="H70" s="21"/>
      <c r="I70" s="21"/>
    </row>
    <row r="71" spans="1:9" x14ac:dyDescent="0.3">
      <c r="A71" s="21"/>
      <c r="B71" s="4"/>
      <c r="C71" s="21"/>
      <c r="D71" s="4"/>
      <c r="E71" s="4"/>
      <c r="F71" s="4"/>
      <c r="G71" s="4"/>
      <c r="H71" s="21"/>
      <c r="I71" s="21"/>
    </row>
    <row r="72" spans="1:9" x14ac:dyDescent="0.3">
      <c r="A72" s="21"/>
      <c r="B72" s="4"/>
      <c r="C72" s="21"/>
      <c r="D72" s="4"/>
      <c r="E72" s="4"/>
      <c r="F72" s="4"/>
      <c r="G72" s="4"/>
      <c r="H72" s="21"/>
      <c r="I72" s="21"/>
    </row>
    <row r="73" spans="1:9" x14ac:dyDescent="0.3">
      <c r="A73" s="21"/>
      <c r="B73" s="4"/>
      <c r="C73" s="21"/>
      <c r="D73" s="4"/>
      <c r="E73" s="4"/>
      <c r="F73" s="4"/>
      <c r="G73" s="4"/>
      <c r="H73" s="21"/>
      <c r="I73" s="21"/>
    </row>
    <row r="74" spans="1:9" x14ac:dyDescent="0.3">
      <c r="A74" s="21"/>
      <c r="B74" s="4"/>
      <c r="C74" s="21"/>
      <c r="D74" s="4"/>
      <c r="E74" s="4"/>
      <c r="F74" s="4"/>
      <c r="G74" s="4"/>
      <c r="H74" s="21"/>
      <c r="I74" s="21"/>
    </row>
    <row r="75" spans="1:9" x14ac:dyDescent="0.3">
      <c r="A75" s="21"/>
      <c r="B75" s="4"/>
      <c r="C75" s="21"/>
      <c r="D75" s="4"/>
      <c r="E75" s="4"/>
      <c r="F75" s="4"/>
      <c r="G75" s="4"/>
      <c r="H75" s="21"/>
      <c r="I75" s="21"/>
    </row>
    <row r="76" spans="1:9" x14ac:dyDescent="0.3">
      <c r="A76" s="21"/>
      <c r="B76" s="4"/>
      <c r="C76" s="21"/>
      <c r="D76" s="4"/>
      <c r="E76" s="4"/>
      <c r="F76" s="4"/>
      <c r="G76" s="4"/>
      <c r="H76" s="21"/>
      <c r="I76" s="21"/>
    </row>
    <row r="77" spans="1:9" x14ac:dyDescent="0.3">
      <c r="A77" s="21"/>
      <c r="B77" s="4"/>
      <c r="C77" s="21"/>
      <c r="D77" s="4"/>
      <c r="E77" s="4"/>
      <c r="F77" s="4"/>
      <c r="G77" s="4"/>
      <c r="H77" s="21"/>
      <c r="I77" s="21"/>
    </row>
    <row r="78" spans="1:9" x14ac:dyDescent="0.3">
      <c r="A78" s="21"/>
      <c r="B78" s="4"/>
      <c r="C78" s="21"/>
      <c r="D78" s="4"/>
      <c r="E78" s="4"/>
      <c r="F78" s="4"/>
      <c r="G78" s="4"/>
      <c r="H78" s="21"/>
      <c r="I78" s="21"/>
    </row>
    <row r="79" spans="1:9" x14ac:dyDescent="0.3">
      <c r="A79" s="21"/>
      <c r="B79" s="4"/>
      <c r="C79" s="21"/>
      <c r="D79" s="4"/>
      <c r="E79" s="4"/>
      <c r="F79" s="4"/>
      <c r="G79" s="4"/>
      <c r="H79" s="21"/>
      <c r="I79" s="21"/>
    </row>
    <row r="80" spans="1:9" x14ac:dyDescent="0.3">
      <c r="A80" s="21"/>
      <c r="B80" s="4"/>
      <c r="C80" s="21"/>
      <c r="D80" s="4"/>
      <c r="E80" s="4"/>
      <c r="F80" s="4"/>
      <c r="G80" s="4"/>
      <c r="H80" s="21"/>
      <c r="I80" s="21"/>
    </row>
    <row r="81" spans="1:9" x14ac:dyDescent="0.3">
      <c r="A81" s="21"/>
      <c r="B81" s="4"/>
      <c r="C81" s="21"/>
      <c r="D81" s="4"/>
      <c r="E81" s="4"/>
      <c r="F81" s="4"/>
      <c r="G81" s="4"/>
      <c r="H81" s="21"/>
      <c r="I81" s="21"/>
    </row>
    <row r="82" spans="1:9" x14ac:dyDescent="0.3">
      <c r="A82" s="21"/>
      <c r="B82" s="4"/>
      <c r="C82" s="21"/>
      <c r="D82" s="4"/>
      <c r="E82" s="4"/>
      <c r="F82" s="4"/>
      <c r="G82" s="4"/>
      <c r="H82" s="21"/>
      <c r="I82" s="21"/>
    </row>
    <row r="83" spans="1:9" x14ac:dyDescent="0.3">
      <c r="A83" s="21"/>
      <c r="B83" s="4"/>
      <c r="C83" s="21"/>
      <c r="D83" s="4"/>
      <c r="E83" s="4"/>
      <c r="F83" s="4"/>
      <c r="G83" s="4"/>
      <c r="H83" s="21"/>
      <c r="I83" s="21"/>
    </row>
    <row r="84" spans="1:9" x14ac:dyDescent="0.3">
      <c r="A84" s="21"/>
      <c r="B84" s="4"/>
      <c r="C84" s="21"/>
      <c r="D84" s="4"/>
      <c r="E84" s="4"/>
      <c r="F84" s="4"/>
      <c r="G84" s="4"/>
      <c r="H84" s="21"/>
      <c r="I84" s="21"/>
    </row>
    <row r="85" spans="1:9" x14ac:dyDescent="0.3">
      <c r="A85" s="21"/>
      <c r="B85" s="4"/>
      <c r="C85" s="21"/>
      <c r="D85" s="4"/>
      <c r="E85" s="4"/>
      <c r="F85" s="4"/>
      <c r="G85" s="4"/>
      <c r="H85" s="21"/>
      <c r="I85" s="21"/>
    </row>
    <row r="86" spans="1:9" x14ac:dyDescent="0.3">
      <c r="A86" s="21"/>
      <c r="B86" s="4"/>
      <c r="C86" s="21"/>
      <c r="D86" s="4"/>
      <c r="E86" s="4"/>
      <c r="F86" s="4"/>
      <c r="G86" s="4"/>
      <c r="H86" s="21"/>
      <c r="I86" s="21"/>
    </row>
    <row r="87" spans="1:9" x14ac:dyDescent="0.3">
      <c r="A87" s="21"/>
      <c r="B87" s="4"/>
      <c r="C87" s="21"/>
      <c r="D87" s="4"/>
      <c r="E87" s="4"/>
      <c r="F87" s="4"/>
      <c r="G87" s="4"/>
      <c r="H87" s="21"/>
      <c r="I87" s="21"/>
    </row>
    <row r="88" spans="1:9" x14ac:dyDescent="0.3">
      <c r="A88" s="21"/>
      <c r="B88" s="4"/>
      <c r="C88" s="21"/>
      <c r="D88" s="4"/>
      <c r="E88" s="4"/>
      <c r="F88" s="4"/>
      <c r="G88" s="4"/>
      <c r="H88" s="21"/>
      <c r="I88" s="21"/>
    </row>
  </sheetData>
  <mergeCells count="9">
    <mergeCell ref="A11:I11"/>
    <mergeCell ref="A1:I2"/>
    <mergeCell ref="A4:A5"/>
    <mergeCell ref="B4:B5"/>
    <mergeCell ref="C4:C5"/>
    <mergeCell ref="D4:D5"/>
    <mergeCell ref="E4:G4"/>
    <mergeCell ref="H4:H5"/>
    <mergeCell ref="I4:I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>
      <selection activeCell="A22" sqref="A22"/>
    </sheetView>
  </sheetViews>
  <sheetFormatPr defaultRowHeight="16.5" x14ac:dyDescent="0.3"/>
  <cols>
    <col min="1" max="1" width="5.75" customWidth="1"/>
    <col min="2" max="2" width="6" bestFit="1" customWidth="1"/>
    <col min="3" max="3" width="19" bestFit="1" customWidth="1"/>
    <col min="4" max="4" width="7.625" customWidth="1"/>
    <col min="5" max="5" width="20.25" bestFit="1" customWidth="1"/>
    <col min="6" max="6" width="6" bestFit="1" customWidth="1"/>
    <col min="7" max="7" width="10.25" bestFit="1" customWidth="1"/>
    <col min="8" max="8" width="8.375" customWidth="1"/>
    <col min="9" max="9" width="10.25" bestFit="1" customWidth="1"/>
    <col min="10" max="10" width="8.125" bestFit="1" customWidth="1"/>
    <col min="11" max="13" width="8.5" customWidth="1"/>
    <col min="14" max="14" width="17.375" bestFit="1" customWidth="1"/>
    <col min="15" max="15" width="17.375" customWidth="1"/>
    <col min="16" max="16" width="9.375" customWidth="1"/>
    <col min="17" max="17" width="6" bestFit="1" customWidth="1"/>
  </cols>
  <sheetData>
    <row r="1" spans="1:17" ht="31.5" customHeight="1" x14ac:dyDescent="0.3">
      <c r="A1" s="88" t="s">
        <v>108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55.5" customHeight="1" x14ac:dyDescent="0.3">
      <c r="A2" s="107" t="s">
        <v>142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26.25" customHeight="1" thickBot="1" x14ac:dyDescent="0.35">
      <c r="A3" s="75"/>
      <c r="B3" s="75"/>
      <c r="C3" s="1"/>
      <c r="D3" s="1"/>
      <c r="E3" s="1"/>
      <c r="F3" s="1" t="s">
        <v>122</v>
      </c>
      <c r="G3" s="1" t="s">
        <v>123</v>
      </c>
      <c r="H3" s="1"/>
      <c r="I3" s="1"/>
      <c r="J3" s="1"/>
      <c r="K3" s="1"/>
      <c r="L3" s="76"/>
      <c r="M3" s="76"/>
      <c r="N3" s="1" t="s">
        <v>124</v>
      </c>
      <c r="O3" s="1" t="s">
        <v>125</v>
      </c>
      <c r="P3" s="1" t="s">
        <v>130</v>
      </c>
      <c r="Q3" s="76"/>
    </row>
    <row r="4" spans="1:17" x14ac:dyDescent="0.3">
      <c r="A4" s="91" t="s">
        <v>22</v>
      </c>
      <c r="B4" s="93" t="s">
        <v>23</v>
      </c>
      <c r="C4" s="95" t="s">
        <v>24</v>
      </c>
      <c r="D4" s="96"/>
      <c r="E4" s="97"/>
      <c r="F4" s="101" t="s">
        <v>88</v>
      </c>
      <c r="G4" s="103" t="s">
        <v>82</v>
      </c>
      <c r="H4" s="105" t="s">
        <v>95</v>
      </c>
      <c r="I4" s="106"/>
      <c r="J4" s="103" t="s">
        <v>86</v>
      </c>
      <c r="K4" s="93" t="s">
        <v>26</v>
      </c>
      <c r="L4" s="93"/>
      <c r="M4" s="93"/>
      <c r="N4" s="101" t="s">
        <v>120</v>
      </c>
      <c r="O4" s="103" t="s">
        <v>121</v>
      </c>
      <c r="P4" s="103" t="s">
        <v>90</v>
      </c>
      <c r="Q4" s="99" t="s">
        <v>27</v>
      </c>
    </row>
    <row r="5" spans="1:17" ht="17.25" thickBot="1" x14ac:dyDescent="0.35">
      <c r="A5" s="92"/>
      <c r="B5" s="94"/>
      <c r="C5" s="17" t="s">
        <v>119</v>
      </c>
      <c r="D5" s="17" t="s">
        <v>29</v>
      </c>
      <c r="E5" s="17" t="s">
        <v>14</v>
      </c>
      <c r="F5" s="102"/>
      <c r="G5" s="104"/>
      <c r="H5" s="37" t="s">
        <v>93</v>
      </c>
      <c r="I5" s="58" t="s">
        <v>94</v>
      </c>
      <c r="J5" s="104"/>
      <c r="K5" s="17" t="s">
        <v>3</v>
      </c>
      <c r="L5" s="17" t="s">
        <v>31</v>
      </c>
      <c r="M5" s="17" t="s">
        <v>4</v>
      </c>
      <c r="N5" s="102"/>
      <c r="O5" s="102"/>
      <c r="P5" s="102"/>
      <c r="Q5" s="100"/>
    </row>
    <row r="6" spans="1:17" ht="21.75" customHeight="1" x14ac:dyDescent="0.3">
      <c r="A6" s="40" t="s">
        <v>3</v>
      </c>
      <c r="B6" s="41"/>
      <c r="C6" s="52"/>
      <c r="D6" s="41">
        <f>COUNTA(D7:D16)</f>
        <v>1</v>
      </c>
      <c r="E6" s="52"/>
      <c r="F6" s="41"/>
      <c r="G6" s="49"/>
      <c r="H6" s="41"/>
      <c r="I6" s="49"/>
      <c r="J6" s="49">
        <f>COUNTA(J7:J16)</f>
        <v>0</v>
      </c>
      <c r="K6" s="49">
        <f>SUM(K7:K16)</f>
        <v>0</v>
      </c>
      <c r="L6" s="49">
        <f>SUM(L7:L16)</f>
        <v>0</v>
      </c>
      <c r="M6" s="49">
        <f>SUM(M7:M16)</f>
        <v>0</v>
      </c>
      <c r="N6" s="55"/>
      <c r="O6" s="55"/>
      <c r="P6" s="55"/>
      <c r="Q6" s="46"/>
    </row>
    <row r="7" spans="1:17" ht="21.75" customHeight="1" x14ac:dyDescent="0.3">
      <c r="A7" s="42">
        <v>1</v>
      </c>
      <c r="B7" s="43" t="s">
        <v>32</v>
      </c>
      <c r="C7" s="43" t="s">
        <v>33</v>
      </c>
      <c r="D7" s="43">
        <v>0</v>
      </c>
      <c r="E7" s="43"/>
      <c r="F7" s="43"/>
      <c r="G7" s="50"/>
      <c r="H7" s="43"/>
      <c r="I7" s="50"/>
      <c r="J7" s="50"/>
      <c r="K7" s="50">
        <f>J7*40000</f>
        <v>0</v>
      </c>
      <c r="L7" s="50">
        <f>K7*0.5</f>
        <v>0</v>
      </c>
      <c r="M7" s="50">
        <f>K7*0.5</f>
        <v>0</v>
      </c>
      <c r="N7" s="56"/>
      <c r="O7" s="56"/>
      <c r="P7" s="56"/>
      <c r="Q7" s="47"/>
    </row>
    <row r="8" spans="1:17" ht="21.75" customHeight="1" x14ac:dyDescent="0.3">
      <c r="A8" s="42">
        <v>2</v>
      </c>
      <c r="B8" s="43"/>
      <c r="C8" s="43"/>
      <c r="D8" s="43"/>
      <c r="E8" s="43"/>
      <c r="F8" s="43"/>
      <c r="G8" s="50"/>
      <c r="H8" s="43"/>
      <c r="I8" s="50"/>
      <c r="J8" s="50"/>
      <c r="K8" s="50">
        <f t="shared" ref="K8:K15" si="0">J8*40000</f>
        <v>0</v>
      </c>
      <c r="L8" s="50">
        <f t="shared" ref="L8:L16" si="1">K8*0.5</f>
        <v>0</v>
      </c>
      <c r="M8" s="50">
        <f t="shared" ref="M8:M16" si="2">K8*0.5</f>
        <v>0</v>
      </c>
      <c r="N8" s="56"/>
      <c r="O8" s="56"/>
      <c r="P8" s="56"/>
      <c r="Q8" s="47"/>
    </row>
    <row r="9" spans="1:17" ht="21.75" customHeight="1" x14ac:dyDescent="0.3">
      <c r="A9" s="42">
        <v>3</v>
      </c>
      <c r="B9" s="43"/>
      <c r="C9" s="43"/>
      <c r="D9" s="43"/>
      <c r="E9" s="43"/>
      <c r="F9" s="43"/>
      <c r="G9" s="50"/>
      <c r="H9" s="43"/>
      <c r="I9" s="50"/>
      <c r="J9" s="50"/>
      <c r="K9" s="50">
        <f t="shared" si="0"/>
        <v>0</v>
      </c>
      <c r="L9" s="50">
        <f t="shared" si="1"/>
        <v>0</v>
      </c>
      <c r="M9" s="50">
        <f t="shared" si="2"/>
        <v>0</v>
      </c>
      <c r="N9" s="56"/>
      <c r="O9" s="56"/>
      <c r="P9" s="56"/>
      <c r="Q9" s="47"/>
    </row>
    <row r="10" spans="1:17" ht="21.75" customHeight="1" x14ac:dyDescent="0.3">
      <c r="A10" s="42">
        <v>4</v>
      </c>
      <c r="B10" s="43"/>
      <c r="C10" s="43"/>
      <c r="D10" s="43"/>
      <c r="E10" s="43"/>
      <c r="F10" s="43"/>
      <c r="G10" s="50"/>
      <c r="H10" s="43"/>
      <c r="I10" s="50"/>
      <c r="J10" s="50"/>
      <c r="K10" s="50">
        <f t="shared" si="0"/>
        <v>0</v>
      </c>
      <c r="L10" s="50">
        <f t="shared" si="1"/>
        <v>0</v>
      </c>
      <c r="M10" s="50">
        <f t="shared" si="2"/>
        <v>0</v>
      </c>
      <c r="N10" s="56"/>
      <c r="O10" s="56"/>
      <c r="P10" s="56"/>
      <c r="Q10" s="47"/>
    </row>
    <row r="11" spans="1:17" ht="21.75" customHeight="1" x14ac:dyDescent="0.3">
      <c r="A11" s="42">
        <v>5</v>
      </c>
      <c r="B11" s="43"/>
      <c r="C11" s="43"/>
      <c r="D11" s="43"/>
      <c r="E11" s="43"/>
      <c r="F11" s="43"/>
      <c r="G11" s="50"/>
      <c r="H11" s="43"/>
      <c r="I11" s="50"/>
      <c r="J11" s="50"/>
      <c r="K11" s="50">
        <f t="shared" si="0"/>
        <v>0</v>
      </c>
      <c r="L11" s="50">
        <f t="shared" si="1"/>
        <v>0</v>
      </c>
      <c r="M11" s="50">
        <f t="shared" si="2"/>
        <v>0</v>
      </c>
      <c r="N11" s="56"/>
      <c r="O11" s="56"/>
      <c r="P11" s="56"/>
      <c r="Q11" s="47"/>
    </row>
    <row r="12" spans="1:17" ht="21.75" customHeight="1" x14ac:dyDescent="0.3">
      <c r="A12" s="42">
        <v>6</v>
      </c>
      <c r="B12" s="43"/>
      <c r="C12" s="43"/>
      <c r="D12" s="43"/>
      <c r="E12" s="43"/>
      <c r="F12" s="43"/>
      <c r="G12" s="50"/>
      <c r="H12" s="43"/>
      <c r="I12" s="50"/>
      <c r="J12" s="50"/>
      <c r="K12" s="50">
        <f t="shared" si="0"/>
        <v>0</v>
      </c>
      <c r="L12" s="50">
        <f t="shared" si="1"/>
        <v>0</v>
      </c>
      <c r="M12" s="50">
        <f t="shared" si="2"/>
        <v>0</v>
      </c>
      <c r="N12" s="56"/>
      <c r="O12" s="56"/>
      <c r="P12" s="56"/>
      <c r="Q12" s="47"/>
    </row>
    <row r="13" spans="1:17" ht="21.75" customHeight="1" x14ac:dyDescent="0.3">
      <c r="A13" s="42">
        <v>7</v>
      </c>
      <c r="B13" s="43"/>
      <c r="C13" s="43"/>
      <c r="D13" s="43"/>
      <c r="E13" s="43"/>
      <c r="F13" s="43"/>
      <c r="G13" s="50"/>
      <c r="H13" s="43"/>
      <c r="I13" s="50"/>
      <c r="J13" s="50"/>
      <c r="K13" s="50">
        <f t="shared" si="0"/>
        <v>0</v>
      </c>
      <c r="L13" s="50">
        <f t="shared" si="1"/>
        <v>0</v>
      </c>
      <c r="M13" s="50">
        <f t="shared" si="2"/>
        <v>0</v>
      </c>
      <c r="N13" s="56"/>
      <c r="O13" s="56"/>
      <c r="P13" s="56"/>
      <c r="Q13" s="47"/>
    </row>
    <row r="14" spans="1:17" ht="21.75" customHeight="1" x14ac:dyDescent="0.3">
      <c r="A14" s="42">
        <v>8</v>
      </c>
      <c r="B14" s="43"/>
      <c r="C14" s="43"/>
      <c r="D14" s="43"/>
      <c r="E14" s="43"/>
      <c r="F14" s="43"/>
      <c r="G14" s="50"/>
      <c r="H14" s="43"/>
      <c r="I14" s="50"/>
      <c r="J14" s="50"/>
      <c r="K14" s="50">
        <f t="shared" si="0"/>
        <v>0</v>
      </c>
      <c r="L14" s="50">
        <f t="shared" si="1"/>
        <v>0</v>
      </c>
      <c r="M14" s="50">
        <f t="shared" si="2"/>
        <v>0</v>
      </c>
      <c r="N14" s="56"/>
      <c r="O14" s="56"/>
      <c r="P14" s="56"/>
      <c r="Q14" s="47"/>
    </row>
    <row r="15" spans="1:17" ht="21.75" customHeight="1" x14ac:dyDescent="0.3">
      <c r="A15" s="42">
        <v>9</v>
      </c>
      <c r="B15" s="43"/>
      <c r="C15" s="43"/>
      <c r="D15" s="43"/>
      <c r="E15" s="43"/>
      <c r="F15" s="43"/>
      <c r="G15" s="50"/>
      <c r="H15" s="43"/>
      <c r="I15" s="50"/>
      <c r="J15" s="50"/>
      <c r="K15" s="50">
        <f t="shared" si="0"/>
        <v>0</v>
      </c>
      <c r="L15" s="50">
        <f t="shared" si="1"/>
        <v>0</v>
      </c>
      <c r="M15" s="50">
        <f t="shared" si="2"/>
        <v>0</v>
      </c>
      <c r="N15" s="56"/>
      <c r="O15" s="56"/>
      <c r="P15" s="56"/>
      <c r="Q15" s="47"/>
    </row>
    <row r="16" spans="1:17" ht="21.75" customHeight="1" thickBot="1" x14ac:dyDescent="0.35">
      <c r="A16" s="44">
        <v>10</v>
      </c>
      <c r="B16" s="45"/>
      <c r="C16" s="45"/>
      <c r="D16" s="45"/>
      <c r="E16" s="45"/>
      <c r="F16" s="45"/>
      <c r="G16" s="51"/>
      <c r="H16" s="45"/>
      <c r="I16" s="51"/>
      <c r="J16" s="51"/>
      <c r="K16" s="51">
        <f>J16*40000</f>
        <v>0</v>
      </c>
      <c r="L16" s="51">
        <f t="shared" si="1"/>
        <v>0</v>
      </c>
      <c r="M16" s="51">
        <f t="shared" si="2"/>
        <v>0</v>
      </c>
      <c r="N16" s="57"/>
      <c r="O16" s="57"/>
      <c r="P16" s="57"/>
      <c r="Q16" s="48"/>
    </row>
    <row r="17" spans="1:1" x14ac:dyDescent="0.3">
      <c r="A17" s="77" t="s">
        <v>129</v>
      </c>
    </row>
    <row r="18" spans="1:1" x14ac:dyDescent="0.3">
      <c r="A18" s="77" t="s">
        <v>126</v>
      </c>
    </row>
    <row r="19" spans="1:1" x14ac:dyDescent="0.3">
      <c r="A19" s="77" t="s">
        <v>127</v>
      </c>
    </row>
    <row r="20" spans="1:1" x14ac:dyDescent="0.3">
      <c r="A20" s="77" t="s">
        <v>128</v>
      </c>
    </row>
    <row r="21" spans="1:1" x14ac:dyDescent="0.3">
      <c r="A21" s="77" t="s">
        <v>131</v>
      </c>
    </row>
  </sheetData>
  <mergeCells count="14">
    <mergeCell ref="A1:Q1"/>
    <mergeCell ref="A4:A5"/>
    <mergeCell ref="B4:B5"/>
    <mergeCell ref="C4:E4"/>
    <mergeCell ref="J4:J5"/>
    <mergeCell ref="K4:M4"/>
    <mergeCell ref="Q4:Q5"/>
    <mergeCell ref="G4:G5"/>
    <mergeCell ref="F4:F5"/>
    <mergeCell ref="P4:P5"/>
    <mergeCell ref="H4:I4"/>
    <mergeCell ref="N4:N5"/>
    <mergeCell ref="O4:O5"/>
    <mergeCell ref="A2:Q2"/>
  </mergeCells>
  <phoneticPr fontId="1" type="noConversion"/>
  <pageMargins left="0.32" right="0.38" top="0.75" bottom="0.75" header="0.3" footer="0.3"/>
  <pageSetup paperSize="9" scale="66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>
      <selection activeCell="A22" sqref="A22"/>
    </sheetView>
  </sheetViews>
  <sheetFormatPr defaultRowHeight="16.5" x14ac:dyDescent="0.3"/>
  <cols>
    <col min="1" max="1" width="5.125" customWidth="1"/>
    <col min="2" max="2" width="6" bestFit="1" customWidth="1"/>
    <col min="3" max="3" width="13.75" customWidth="1"/>
    <col min="4" max="4" width="8" customWidth="1"/>
    <col min="5" max="5" width="26.25" bestFit="1" customWidth="1"/>
    <col min="6" max="6" width="8.375" customWidth="1"/>
    <col min="7" max="7" width="10.25" bestFit="1" customWidth="1"/>
    <col min="8" max="8" width="12.625" bestFit="1" customWidth="1"/>
    <col min="9" max="9" width="8.125" bestFit="1" customWidth="1"/>
    <col min="10" max="12" width="9.125" customWidth="1"/>
    <col min="13" max="13" width="17.375" bestFit="1" customWidth="1"/>
    <col min="14" max="14" width="17.375" customWidth="1"/>
    <col min="15" max="15" width="13.75" customWidth="1"/>
  </cols>
  <sheetData>
    <row r="1" spans="1:17" ht="31.5" customHeight="1" x14ac:dyDescent="0.3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7" ht="55.5" customHeight="1" x14ac:dyDescent="0.3">
      <c r="A2" s="107" t="s">
        <v>143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78"/>
      <c r="Q2" s="78"/>
    </row>
    <row r="3" spans="1:17" ht="27" thickBot="1" x14ac:dyDescent="0.35">
      <c r="B3" s="39"/>
      <c r="C3" s="1"/>
      <c r="D3" s="1"/>
      <c r="E3" s="1"/>
      <c r="F3" s="78" t="s">
        <v>122</v>
      </c>
      <c r="G3" s="78" t="s">
        <v>123</v>
      </c>
      <c r="H3" s="78" t="s">
        <v>124</v>
      </c>
      <c r="I3" s="1"/>
      <c r="J3" s="1"/>
      <c r="K3" s="39"/>
      <c r="L3" s="39"/>
      <c r="M3" s="78" t="s">
        <v>125</v>
      </c>
      <c r="N3" s="78" t="s">
        <v>132</v>
      </c>
      <c r="O3" s="39"/>
    </row>
    <row r="4" spans="1:17" x14ac:dyDescent="0.3">
      <c r="A4" s="91" t="s">
        <v>8</v>
      </c>
      <c r="B4" s="93" t="s">
        <v>2</v>
      </c>
      <c r="C4" s="95" t="s">
        <v>9</v>
      </c>
      <c r="D4" s="96"/>
      <c r="E4" s="97"/>
      <c r="F4" s="105" t="s">
        <v>88</v>
      </c>
      <c r="G4" s="103" t="s">
        <v>92</v>
      </c>
      <c r="H4" s="109" t="s">
        <v>115</v>
      </c>
      <c r="I4" s="103" t="s">
        <v>114</v>
      </c>
      <c r="J4" s="93" t="s">
        <v>11</v>
      </c>
      <c r="K4" s="93"/>
      <c r="L4" s="93"/>
      <c r="M4" s="101" t="s">
        <v>120</v>
      </c>
      <c r="N4" s="103" t="s">
        <v>121</v>
      </c>
      <c r="O4" s="99" t="s">
        <v>12</v>
      </c>
    </row>
    <row r="5" spans="1:17" ht="17.25" thickBot="1" x14ac:dyDescent="0.35">
      <c r="A5" s="92"/>
      <c r="B5" s="94"/>
      <c r="C5" s="36" t="s">
        <v>13</v>
      </c>
      <c r="D5" s="36" t="s">
        <v>0</v>
      </c>
      <c r="E5" s="36" t="s">
        <v>135</v>
      </c>
      <c r="F5" s="108"/>
      <c r="G5" s="104"/>
      <c r="H5" s="110"/>
      <c r="I5" s="104"/>
      <c r="J5" s="36" t="s">
        <v>3</v>
      </c>
      <c r="K5" s="36" t="s">
        <v>16</v>
      </c>
      <c r="L5" s="36" t="s">
        <v>4</v>
      </c>
      <c r="M5" s="102"/>
      <c r="N5" s="102"/>
      <c r="O5" s="100"/>
    </row>
    <row r="6" spans="1:17" ht="21.75" customHeight="1" x14ac:dyDescent="0.3">
      <c r="A6" s="40" t="s">
        <v>3</v>
      </c>
      <c r="B6" s="41"/>
      <c r="C6" s="52"/>
      <c r="D6" s="41">
        <f>COUNTA(D7:D16)</f>
        <v>1</v>
      </c>
      <c r="E6" s="52"/>
      <c r="F6" s="41"/>
      <c r="G6" s="49"/>
      <c r="H6" s="49"/>
      <c r="I6" s="49">
        <f>COUNTA(I7:I16)</f>
        <v>0</v>
      </c>
      <c r="J6" s="49">
        <f>SUM(J7:J16)</f>
        <v>0</v>
      </c>
      <c r="K6" s="49">
        <f>SUM(K7:K16)</f>
        <v>0</v>
      </c>
      <c r="L6" s="49">
        <f>SUM(L7:L16)</f>
        <v>0</v>
      </c>
      <c r="M6" s="55"/>
      <c r="N6" s="55"/>
      <c r="O6" s="46"/>
    </row>
    <row r="7" spans="1:17" ht="21.75" customHeight="1" x14ac:dyDescent="0.3">
      <c r="A7" s="42">
        <v>1</v>
      </c>
      <c r="B7" s="43" t="s">
        <v>5</v>
      </c>
      <c r="C7" s="43" t="s">
        <v>18</v>
      </c>
      <c r="D7" s="43">
        <v>0</v>
      </c>
      <c r="E7" s="43"/>
      <c r="F7" s="43"/>
      <c r="G7" s="50"/>
      <c r="H7" s="50"/>
      <c r="I7" s="50"/>
      <c r="J7" s="50">
        <f>I7*2000</f>
        <v>0</v>
      </c>
      <c r="K7" s="50">
        <f>J7*0.5</f>
        <v>0</v>
      </c>
      <c r="L7" s="50">
        <f>J7*0.5</f>
        <v>0</v>
      </c>
      <c r="M7" s="56"/>
      <c r="N7" s="56"/>
      <c r="O7" s="47"/>
    </row>
    <row r="8" spans="1:17" ht="21.75" customHeight="1" x14ac:dyDescent="0.3">
      <c r="A8" s="42">
        <v>2</v>
      </c>
      <c r="B8" s="43"/>
      <c r="C8" s="43"/>
      <c r="D8" s="43"/>
      <c r="E8" s="43"/>
      <c r="F8" s="43"/>
      <c r="G8" s="50"/>
      <c r="H8" s="50"/>
      <c r="I8" s="50"/>
      <c r="J8" s="50">
        <f t="shared" ref="J8:J15" si="0">I8*2000</f>
        <v>0</v>
      </c>
      <c r="K8" s="50">
        <f>J8*0.5</f>
        <v>0</v>
      </c>
      <c r="L8" s="50">
        <f t="shared" ref="L8:L15" si="1">J8*0.5</f>
        <v>0</v>
      </c>
      <c r="M8" s="56"/>
      <c r="N8" s="56"/>
      <c r="O8" s="47"/>
    </row>
    <row r="9" spans="1:17" ht="21.75" customHeight="1" x14ac:dyDescent="0.3">
      <c r="A9" s="42">
        <v>3</v>
      </c>
      <c r="B9" s="43"/>
      <c r="C9" s="43"/>
      <c r="D9" s="43"/>
      <c r="E9" s="43"/>
      <c r="F9" s="43"/>
      <c r="G9" s="50"/>
      <c r="H9" s="50"/>
      <c r="I9" s="50"/>
      <c r="J9" s="50">
        <f t="shared" si="0"/>
        <v>0</v>
      </c>
      <c r="K9" s="50">
        <f t="shared" ref="K9:K15" si="2">J9*0.5</f>
        <v>0</v>
      </c>
      <c r="L9" s="50">
        <f t="shared" si="1"/>
        <v>0</v>
      </c>
      <c r="M9" s="56"/>
      <c r="N9" s="56"/>
      <c r="O9" s="47"/>
    </row>
    <row r="10" spans="1:17" ht="21.75" customHeight="1" x14ac:dyDescent="0.3">
      <c r="A10" s="42">
        <v>4</v>
      </c>
      <c r="B10" s="43"/>
      <c r="C10" s="43"/>
      <c r="D10" s="43"/>
      <c r="E10" s="43"/>
      <c r="F10" s="43"/>
      <c r="G10" s="50"/>
      <c r="H10" s="50"/>
      <c r="I10" s="50"/>
      <c r="J10" s="50">
        <f t="shared" si="0"/>
        <v>0</v>
      </c>
      <c r="K10" s="50">
        <f t="shared" si="2"/>
        <v>0</v>
      </c>
      <c r="L10" s="50">
        <f t="shared" si="1"/>
        <v>0</v>
      </c>
      <c r="M10" s="56"/>
      <c r="N10" s="56"/>
      <c r="O10" s="47"/>
    </row>
    <row r="11" spans="1:17" ht="21.75" customHeight="1" x14ac:dyDescent="0.3">
      <c r="A11" s="42">
        <v>5</v>
      </c>
      <c r="B11" s="43"/>
      <c r="C11" s="43"/>
      <c r="D11" s="43"/>
      <c r="E11" s="43"/>
      <c r="F11" s="43"/>
      <c r="G11" s="50"/>
      <c r="H11" s="50"/>
      <c r="I11" s="50"/>
      <c r="J11" s="50">
        <f t="shared" si="0"/>
        <v>0</v>
      </c>
      <c r="K11" s="50">
        <f t="shared" si="2"/>
        <v>0</v>
      </c>
      <c r="L11" s="50">
        <f t="shared" si="1"/>
        <v>0</v>
      </c>
      <c r="M11" s="56"/>
      <c r="N11" s="56"/>
      <c r="O11" s="47"/>
    </row>
    <row r="12" spans="1:17" ht="21.75" customHeight="1" x14ac:dyDescent="0.3">
      <c r="A12" s="42">
        <v>6</v>
      </c>
      <c r="B12" s="43"/>
      <c r="C12" s="43"/>
      <c r="D12" s="43"/>
      <c r="E12" s="43"/>
      <c r="F12" s="43"/>
      <c r="G12" s="50"/>
      <c r="H12" s="50"/>
      <c r="I12" s="50"/>
      <c r="J12" s="50">
        <f t="shared" si="0"/>
        <v>0</v>
      </c>
      <c r="K12" s="50">
        <f t="shared" si="2"/>
        <v>0</v>
      </c>
      <c r="L12" s="50">
        <f t="shared" si="1"/>
        <v>0</v>
      </c>
      <c r="M12" s="56"/>
      <c r="N12" s="56"/>
      <c r="O12" s="47"/>
    </row>
    <row r="13" spans="1:17" ht="21.75" customHeight="1" x14ac:dyDescent="0.3">
      <c r="A13" s="42">
        <v>7</v>
      </c>
      <c r="B13" s="43"/>
      <c r="C13" s="43"/>
      <c r="D13" s="43"/>
      <c r="E13" s="43"/>
      <c r="F13" s="43"/>
      <c r="G13" s="50"/>
      <c r="H13" s="50"/>
      <c r="I13" s="50"/>
      <c r="J13" s="50">
        <f t="shared" si="0"/>
        <v>0</v>
      </c>
      <c r="K13" s="50">
        <f t="shared" si="2"/>
        <v>0</v>
      </c>
      <c r="L13" s="50">
        <f t="shared" si="1"/>
        <v>0</v>
      </c>
      <c r="M13" s="56"/>
      <c r="N13" s="56"/>
      <c r="O13" s="47"/>
    </row>
    <row r="14" spans="1:17" ht="21.75" customHeight="1" x14ac:dyDescent="0.3">
      <c r="A14" s="42">
        <v>8</v>
      </c>
      <c r="B14" s="43"/>
      <c r="C14" s="43"/>
      <c r="D14" s="43"/>
      <c r="E14" s="43"/>
      <c r="F14" s="43"/>
      <c r="G14" s="50"/>
      <c r="H14" s="50"/>
      <c r="I14" s="50"/>
      <c r="J14" s="50">
        <f t="shared" si="0"/>
        <v>0</v>
      </c>
      <c r="K14" s="50">
        <f t="shared" si="2"/>
        <v>0</v>
      </c>
      <c r="L14" s="50">
        <f t="shared" si="1"/>
        <v>0</v>
      </c>
      <c r="M14" s="56"/>
      <c r="N14" s="56"/>
      <c r="O14" s="47"/>
    </row>
    <row r="15" spans="1:17" ht="21.75" customHeight="1" x14ac:dyDescent="0.3">
      <c r="A15" s="42">
        <v>9</v>
      </c>
      <c r="B15" s="43"/>
      <c r="C15" s="43"/>
      <c r="D15" s="43"/>
      <c r="E15" s="43"/>
      <c r="F15" s="43"/>
      <c r="G15" s="50"/>
      <c r="H15" s="50"/>
      <c r="I15" s="50"/>
      <c r="J15" s="50">
        <f t="shared" si="0"/>
        <v>0</v>
      </c>
      <c r="K15" s="50">
        <f t="shared" si="2"/>
        <v>0</v>
      </c>
      <c r="L15" s="50">
        <f t="shared" si="1"/>
        <v>0</v>
      </c>
      <c r="M15" s="56"/>
      <c r="N15" s="56"/>
      <c r="O15" s="47"/>
    </row>
    <row r="16" spans="1:17" ht="21.75" customHeight="1" thickBot="1" x14ac:dyDescent="0.35">
      <c r="A16" s="44">
        <v>10</v>
      </c>
      <c r="B16" s="45"/>
      <c r="C16" s="45"/>
      <c r="D16" s="45"/>
      <c r="E16" s="45"/>
      <c r="F16" s="45"/>
      <c r="G16" s="51"/>
      <c r="H16" s="51"/>
      <c r="I16" s="51"/>
      <c r="J16" s="51">
        <f>I16*2000</f>
        <v>0</v>
      </c>
      <c r="K16" s="51">
        <f>J16*0.5</f>
        <v>0</v>
      </c>
      <c r="L16" s="51">
        <f>J16*0.5</f>
        <v>0</v>
      </c>
      <c r="M16" s="57"/>
      <c r="N16" s="57"/>
      <c r="O16" s="48"/>
    </row>
    <row r="17" spans="1:1" x14ac:dyDescent="0.3">
      <c r="A17" s="77" t="s">
        <v>137</v>
      </c>
    </row>
    <row r="18" spans="1:1" x14ac:dyDescent="0.3">
      <c r="A18" s="77" t="s">
        <v>126</v>
      </c>
    </row>
    <row r="19" spans="1:1" x14ac:dyDescent="0.3">
      <c r="A19" s="77" t="s">
        <v>136</v>
      </c>
    </row>
    <row r="20" spans="1:1" x14ac:dyDescent="0.3">
      <c r="A20" s="77" t="s">
        <v>133</v>
      </c>
    </row>
    <row r="21" spans="1:1" x14ac:dyDescent="0.3">
      <c r="A21" s="77" t="s">
        <v>134</v>
      </c>
    </row>
  </sheetData>
  <mergeCells count="13">
    <mergeCell ref="O4:O5"/>
    <mergeCell ref="A1:O1"/>
    <mergeCell ref="A4:A5"/>
    <mergeCell ref="B4:B5"/>
    <mergeCell ref="C4:E4"/>
    <mergeCell ref="I4:I5"/>
    <mergeCell ref="J4:L4"/>
    <mergeCell ref="F4:F5"/>
    <mergeCell ref="G4:G5"/>
    <mergeCell ref="H4:H5"/>
    <mergeCell ref="M4:M5"/>
    <mergeCell ref="N4:N5"/>
    <mergeCell ref="A2:O2"/>
  </mergeCells>
  <phoneticPr fontId="1" type="noConversion"/>
  <pageMargins left="0.41" right="0.37" top="0.75" bottom="0.75" header="0.3" footer="0.3"/>
  <pageSetup paperSize="9" scale="68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>
      <selection activeCell="A16" sqref="A16"/>
    </sheetView>
  </sheetViews>
  <sheetFormatPr defaultRowHeight="16.5" x14ac:dyDescent="0.3"/>
  <cols>
    <col min="1" max="1" width="5.125" customWidth="1"/>
    <col min="2" max="2" width="6" bestFit="1" customWidth="1"/>
    <col min="3" max="3" width="19" bestFit="1" customWidth="1"/>
    <col min="4" max="4" width="8" customWidth="1"/>
    <col min="5" max="5" width="17.25" customWidth="1"/>
    <col min="6" max="6" width="10.25" bestFit="1" customWidth="1"/>
    <col min="7" max="7" width="8.125" bestFit="1" customWidth="1"/>
    <col min="8" max="10" width="9.125" customWidth="1"/>
    <col min="11" max="11" width="13.75" customWidth="1"/>
  </cols>
  <sheetData>
    <row r="1" spans="1:17" ht="31.5" customHeight="1" x14ac:dyDescent="0.3">
      <c r="A1" s="88" t="s">
        <v>113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7" ht="69.75" customHeight="1" thickBot="1" x14ac:dyDescent="0.35">
      <c r="A2" s="107" t="s">
        <v>144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79"/>
      <c r="M2" s="79"/>
      <c r="N2" s="79"/>
      <c r="O2" s="79"/>
      <c r="P2" s="78"/>
      <c r="Q2" s="78"/>
    </row>
    <row r="3" spans="1:17" ht="19.5" customHeight="1" x14ac:dyDescent="0.3">
      <c r="A3" s="91" t="s">
        <v>8</v>
      </c>
      <c r="B3" s="93" t="s">
        <v>2</v>
      </c>
      <c r="C3" s="95" t="s">
        <v>9</v>
      </c>
      <c r="D3" s="96"/>
      <c r="E3" s="97"/>
      <c r="F3" s="103" t="s">
        <v>79</v>
      </c>
      <c r="G3" s="103" t="s">
        <v>86</v>
      </c>
      <c r="H3" s="93" t="s">
        <v>11</v>
      </c>
      <c r="I3" s="93"/>
      <c r="J3" s="93"/>
      <c r="K3" s="99" t="s">
        <v>12</v>
      </c>
    </row>
    <row r="4" spans="1:17" ht="19.5" customHeight="1" thickBot="1" x14ac:dyDescent="0.35">
      <c r="A4" s="92"/>
      <c r="B4" s="94"/>
      <c r="C4" s="61" t="s">
        <v>119</v>
      </c>
      <c r="D4" s="61" t="s">
        <v>0</v>
      </c>
      <c r="E4" s="61" t="s">
        <v>14</v>
      </c>
      <c r="F4" s="104"/>
      <c r="G4" s="104"/>
      <c r="H4" s="61" t="s">
        <v>3</v>
      </c>
      <c r="I4" s="61" t="s">
        <v>16</v>
      </c>
      <c r="J4" s="61" t="s">
        <v>4</v>
      </c>
      <c r="K4" s="100"/>
    </row>
    <row r="5" spans="1:17" ht="21.75" customHeight="1" x14ac:dyDescent="0.3">
      <c r="A5" s="40" t="s">
        <v>3</v>
      </c>
      <c r="B5" s="41"/>
      <c r="C5" s="52"/>
      <c r="D5" s="41">
        <f>COUNTA(D6:D15)</f>
        <v>1</v>
      </c>
      <c r="E5" s="52"/>
      <c r="F5" s="49"/>
      <c r="G5" s="49">
        <f>SUM(G6:G15)</f>
        <v>0</v>
      </c>
      <c r="H5" s="49">
        <f>SUM(H6:H15)</f>
        <v>0</v>
      </c>
      <c r="I5" s="49">
        <f>SUM(I6:I15)</f>
        <v>0</v>
      </c>
      <c r="J5" s="49">
        <f>SUM(J6:J15)</f>
        <v>0</v>
      </c>
      <c r="K5" s="46"/>
    </row>
    <row r="6" spans="1:17" ht="21.75" customHeight="1" x14ac:dyDescent="0.3">
      <c r="A6" s="42">
        <v>1</v>
      </c>
      <c r="B6" s="43" t="s">
        <v>5</v>
      </c>
      <c r="C6" s="43" t="s">
        <v>18</v>
      </c>
      <c r="D6" s="43">
        <v>0</v>
      </c>
      <c r="E6" s="53"/>
      <c r="F6" s="50"/>
      <c r="G6" s="50"/>
      <c r="H6" s="50">
        <f>G6*250</f>
        <v>0</v>
      </c>
      <c r="I6" s="50">
        <f t="shared" ref="I6:I15" si="0">H6*0.5</f>
        <v>0</v>
      </c>
      <c r="J6" s="50">
        <f t="shared" ref="J6:J15" si="1">H6*0.5</f>
        <v>0</v>
      </c>
      <c r="K6" s="47"/>
    </row>
    <row r="7" spans="1:17" ht="21.75" customHeight="1" x14ac:dyDescent="0.3">
      <c r="A7" s="42">
        <v>2</v>
      </c>
      <c r="B7" s="43"/>
      <c r="C7" s="53"/>
      <c r="D7" s="43"/>
      <c r="E7" s="53"/>
      <c r="F7" s="50"/>
      <c r="G7" s="50"/>
      <c r="H7" s="50">
        <f t="shared" ref="H7:H14" si="2">G7*250</f>
        <v>0</v>
      </c>
      <c r="I7" s="50">
        <f t="shared" si="0"/>
        <v>0</v>
      </c>
      <c r="J7" s="50">
        <f t="shared" si="1"/>
        <v>0</v>
      </c>
      <c r="K7" s="47"/>
    </row>
    <row r="8" spans="1:17" ht="21.75" customHeight="1" x14ac:dyDescent="0.3">
      <c r="A8" s="42">
        <v>3</v>
      </c>
      <c r="B8" s="43"/>
      <c r="C8" s="53"/>
      <c r="D8" s="43"/>
      <c r="E8" s="53"/>
      <c r="F8" s="50"/>
      <c r="G8" s="50"/>
      <c r="H8" s="50">
        <f t="shared" si="2"/>
        <v>0</v>
      </c>
      <c r="I8" s="50">
        <f t="shared" si="0"/>
        <v>0</v>
      </c>
      <c r="J8" s="50">
        <f t="shared" si="1"/>
        <v>0</v>
      </c>
      <c r="K8" s="47"/>
    </row>
    <row r="9" spans="1:17" ht="21.75" customHeight="1" x14ac:dyDescent="0.3">
      <c r="A9" s="42">
        <v>4</v>
      </c>
      <c r="B9" s="43"/>
      <c r="C9" s="53"/>
      <c r="D9" s="43"/>
      <c r="E9" s="53"/>
      <c r="F9" s="50"/>
      <c r="G9" s="50"/>
      <c r="H9" s="50">
        <f t="shared" si="2"/>
        <v>0</v>
      </c>
      <c r="I9" s="50">
        <f t="shared" si="0"/>
        <v>0</v>
      </c>
      <c r="J9" s="50">
        <f t="shared" si="1"/>
        <v>0</v>
      </c>
      <c r="K9" s="47"/>
    </row>
    <row r="10" spans="1:17" ht="21.75" customHeight="1" x14ac:dyDescent="0.3">
      <c r="A10" s="42">
        <v>5</v>
      </c>
      <c r="B10" s="43"/>
      <c r="C10" s="53"/>
      <c r="D10" s="43"/>
      <c r="E10" s="53"/>
      <c r="F10" s="50"/>
      <c r="G10" s="50"/>
      <c r="H10" s="50">
        <f t="shared" si="2"/>
        <v>0</v>
      </c>
      <c r="I10" s="50">
        <f t="shared" si="0"/>
        <v>0</v>
      </c>
      <c r="J10" s="50">
        <f t="shared" si="1"/>
        <v>0</v>
      </c>
      <c r="K10" s="47"/>
    </row>
    <row r="11" spans="1:17" ht="21.75" customHeight="1" x14ac:dyDescent="0.3">
      <c r="A11" s="42">
        <v>6</v>
      </c>
      <c r="B11" s="43"/>
      <c r="C11" s="53"/>
      <c r="D11" s="43"/>
      <c r="E11" s="53"/>
      <c r="F11" s="50"/>
      <c r="G11" s="50"/>
      <c r="H11" s="50">
        <f t="shared" si="2"/>
        <v>0</v>
      </c>
      <c r="I11" s="50">
        <f t="shared" si="0"/>
        <v>0</v>
      </c>
      <c r="J11" s="50">
        <f t="shared" si="1"/>
        <v>0</v>
      </c>
      <c r="K11" s="47"/>
    </row>
    <row r="12" spans="1:17" ht="21.75" customHeight="1" x14ac:dyDescent="0.3">
      <c r="A12" s="42">
        <v>7</v>
      </c>
      <c r="B12" s="43"/>
      <c r="C12" s="53"/>
      <c r="D12" s="43"/>
      <c r="E12" s="53"/>
      <c r="F12" s="50"/>
      <c r="G12" s="50"/>
      <c r="H12" s="50">
        <f t="shared" si="2"/>
        <v>0</v>
      </c>
      <c r="I12" s="50">
        <f t="shared" si="0"/>
        <v>0</v>
      </c>
      <c r="J12" s="50">
        <f t="shared" si="1"/>
        <v>0</v>
      </c>
      <c r="K12" s="47"/>
    </row>
    <row r="13" spans="1:17" ht="21.75" customHeight="1" x14ac:dyDescent="0.3">
      <c r="A13" s="42">
        <v>8</v>
      </c>
      <c r="B13" s="43"/>
      <c r="C13" s="53"/>
      <c r="D13" s="43"/>
      <c r="E13" s="53"/>
      <c r="F13" s="50"/>
      <c r="G13" s="50"/>
      <c r="H13" s="50">
        <f t="shared" si="2"/>
        <v>0</v>
      </c>
      <c r="I13" s="50">
        <f t="shared" si="0"/>
        <v>0</v>
      </c>
      <c r="J13" s="50">
        <f t="shared" si="1"/>
        <v>0</v>
      </c>
      <c r="K13" s="47"/>
    </row>
    <row r="14" spans="1:17" ht="21.75" customHeight="1" x14ac:dyDescent="0.3">
      <c r="A14" s="42">
        <v>9</v>
      </c>
      <c r="B14" s="43"/>
      <c r="C14" s="53"/>
      <c r="D14" s="43"/>
      <c r="E14" s="53"/>
      <c r="F14" s="50"/>
      <c r="G14" s="50"/>
      <c r="H14" s="50">
        <f t="shared" si="2"/>
        <v>0</v>
      </c>
      <c r="I14" s="50">
        <f t="shared" si="0"/>
        <v>0</v>
      </c>
      <c r="J14" s="50">
        <f t="shared" si="1"/>
        <v>0</v>
      </c>
      <c r="K14" s="47"/>
    </row>
    <row r="15" spans="1:17" ht="21.75" customHeight="1" thickBot="1" x14ac:dyDescent="0.35">
      <c r="A15" s="44">
        <v>10</v>
      </c>
      <c r="B15" s="45"/>
      <c r="C15" s="54"/>
      <c r="D15" s="45"/>
      <c r="E15" s="54"/>
      <c r="F15" s="51"/>
      <c r="G15" s="51"/>
      <c r="H15" s="51">
        <f>G15*250</f>
        <v>0</v>
      </c>
      <c r="I15" s="51">
        <f t="shared" si="0"/>
        <v>0</v>
      </c>
      <c r="J15" s="51">
        <f t="shared" si="1"/>
        <v>0</v>
      </c>
      <c r="K15" s="48"/>
    </row>
  </sheetData>
  <mergeCells count="9">
    <mergeCell ref="A1:K1"/>
    <mergeCell ref="A3:A4"/>
    <mergeCell ref="B3:B4"/>
    <mergeCell ref="C3:E3"/>
    <mergeCell ref="G3:G4"/>
    <mergeCell ref="H3:J3"/>
    <mergeCell ref="K3:K4"/>
    <mergeCell ref="F3:F4"/>
    <mergeCell ref="A2:K2"/>
  </mergeCells>
  <phoneticPr fontId="1" type="noConversion"/>
  <pageMargins left="0.41" right="0.37" top="0.75" bottom="0.75" header="0.3" footer="0.3"/>
  <pageSetup paperSize="9" scale="68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>
      <selection activeCell="A22" sqref="A22"/>
    </sheetView>
  </sheetViews>
  <sheetFormatPr defaultRowHeight="16.5" x14ac:dyDescent="0.3"/>
  <cols>
    <col min="1" max="1" width="4.875" customWidth="1"/>
    <col min="2" max="2" width="6" bestFit="1" customWidth="1"/>
    <col min="3" max="3" width="13.75" customWidth="1"/>
    <col min="4" max="4" width="8" customWidth="1"/>
    <col min="5" max="5" width="26.25" bestFit="1" customWidth="1"/>
    <col min="6" max="6" width="6" bestFit="1" customWidth="1"/>
    <col min="7" max="7" width="10.25" bestFit="1" customWidth="1"/>
    <col min="8" max="8" width="8.125" bestFit="1" customWidth="1"/>
    <col min="9" max="11" width="8.25" customWidth="1"/>
    <col min="12" max="12" width="17.375" bestFit="1" customWidth="1"/>
    <col min="13" max="13" width="16.375" bestFit="1" customWidth="1"/>
    <col min="14" max="14" width="8.25" customWidth="1"/>
    <col min="15" max="15" width="9.5" customWidth="1"/>
    <col min="16" max="16" width="6" bestFit="1" customWidth="1"/>
  </cols>
  <sheetData>
    <row r="1" spans="1:17" ht="31.5" customHeight="1" x14ac:dyDescent="0.3">
      <c r="A1" s="88" t="s">
        <v>109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7" ht="55.5" customHeight="1" x14ac:dyDescent="0.3">
      <c r="A2" s="107" t="s">
        <v>145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78"/>
    </row>
    <row r="3" spans="1:17" ht="27" thickBot="1" x14ac:dyDescent="0.35">
      <c r="A3" s="39"/>
      <c r="B3" s="39"/>
      <c r="C3" s="1"/>
      <c r="D3" s="1"/>
      <c r="E3" s="1"/>
      <c r="F3" s="78" t="s">
        <v>122</v>
      </c>
      <c r="G3" s="1" t="s">
        <v>123</v>
      </c>
      <c r="H3" s="1"/>
      <c r="I3" s="1"/>
      <c r="J3" s="39"/>
      <c r="K3" s="39"/>
      <c r="L3" s="1" t="s">
        <v>124</v>
      </c>
      <c r="M3" s="1" t="s">
        <v>125</v>
      </c>
      <c r="N3" s="1" t="s">
        <v>130</v>
      </c>
      <c r="O3" s="1"/>
      <c r="P3" s="39"/>
    </row>
    <row r="4" spans="1:17" x14ac:dyDescent="0.3">
      <c r="A4" s="91" t="s">
        <v>8</v>
      </c>
      <c r="B4" s="93" t="s">
        <v>2</v>
      </c>
      <c r="C4" s="95" t="s">
        <v>9</v>
      </c>
      <c r="D4" s="96"/>
      <c r="E4" s="97"/>
      <c r="F4" s="101" t="s">
        <v>138</v>
      </c>
      <c r="G4" s="103" t="s">
        <v>79</v>
      </c>
      <c r="H4" s="103" t="s">
        <v>87</v>
      </c>
      <c r="I4" s="93" t="s">
        <v>11</v>
      </c>
      <c r="J4" s="93"/>
      <c r="K4" s="93"/>
      <c r="L4" s="101" t="s">
        <v>120</v>
      </c>
      <c r="M4" s="103" t="s">
        <v>121</v>
      </c>
      <c r="N4" s="103" t="s">
        <v>98</v>
      </c>
      <c r="O4" s="103" t="s">
        <v>96</v>
      </c>
      <c r="P4" s="99" t="s">
        <v>12</v>
      </c>
    </row>
    <row r="5" spans="1:17" ht="17.25" thickBot="1" x14ac:dyDescent="0.35">
      <c r="A5" s="92"/>
      <c r="B5" s="94"/>
      <c r="C5" s="35" t="s">
        <v>13</v>
      </c>
      <c r="D5" s="35" t="s">
        <v>0</v>
      </c>
      <c r="E5" s="63" t="s">
        <v>135</v>
      </c>
      <c r="F5" s="102"/>
      <c r="G5" s="104"/>
      <c r="H5" s="104"/>
      <c r="I5" s="35" t="s">
        <v>3</v>
      </c>
      <c r="J5" s="35" t="s">
        <v>16</v>
      </c>
      <c r="K5" s="35" t="s">
        <v>4</v>
      </c>
      <c r="L5" s="102"/>
      <c r="M5" s="102"/>
      <c r="N5" s="102"/>
      <c r="O5" s="102"/>
      <c r="P5" s="100"/>
    </row>
    <row r="6" spans="1:17" ht="21.75" customHeight="1" x14ac:dyDescent="0.3">
      <c r="A6" s="40" t="s">
        <v>3</v>
      </c>
      <c r="B6" s="41"/>
      <c r="C6" s="41"/>
      <c r="D6" s="41">
        <f>COUNTA(D7:D16)</f>
        <v>1</v>
      </c>
      <c r="E6" s="41"/>
      <c r="F6" s="41"/>
      <c r="G6" s="49"/>
      <c r="H6" s="49">
        <f>COUNTA(H7:H16)</f>
        <v>0</v>
      </c>
      <c r="I6" s="49">
        <f>SUM(I7:I16)</f>
        <v>0</v>
      </c>
      <c r="J6" s="49">
        <f>SUM(J7:J16)</f>
        <v>0</v>
      </c>
      <c r="K6" s="49">
        <f>SUM(K7:K16)</f>
        <v>0</v>
      </c>
      <c r="L6" s="55"/>
      <c r="M6" s="55"/>
      <c r="N6" s="55"/>
      <c r="O6" s="55"/>
      <c r="P6" s="46"/>
    </row>
    <row r="7" spans="1:17" ht="21.75" customHeight="1" x14ac:dyDescent="0.3">
      <c r="A7" s="42">
        <v>1</v>
      </c>
      <c r="B7" s="43" t="s">
        <v>5</v>
      </c>
      <c r="C7" s="43" t="s">
        <v>18</v>
      </c>
      <c r="D7" s="43">
        <v>0</v>
      </c>
      <c r="E7" s="43"/>
      <c r="F7" s="43"/>
      <c r="G7" s="50"/>
      <c r="H7" s="50"/>
      <c r="I7" s="50">
        <f>H7*15000</f>
        <v>0</v>
      </c>
      <c r="J7" s="50">
        <f>I7*0.5</f>
        <v>0</v>
      </c>
      <c r="K7" s="50">
        <f>J7</f>
        <v>0</v>
      </c>
      <c r="L7" s="56"/>
      <c r="M7" s="56"/>
      <c r="N7" s="56" t="s">
        <v>99</v>
      </c>
      <c r="O7" s="56" t="s">
        <v>97</v>
      </c>
      <c r="P7" s="47"/>
    </row>
    <row r="8" spans="1:17" ht="21.75" customHeight="1" x14ac:dyDescent="0.3">
      <c r="A8" s="42">
        <v>2</v>
      </c>
      <c r="B8" s="43"/>
      <c r="C8" s="43"/>
      <c r="D8" s="43"/>
      <c r="E8" s="43"/>
      <c r="F8" s="43"/>
      <c r="G8" s="50"/>
      <c r="H8" s="50"/>
      <c r="I8" s="50">
        <f t="shared" ref="I8:I15" si="0">H8*15000</f>
        <v>0</v>
      </c>
      <c r="J8" s="50">
        <f t="shared" ref="J8:J16" si="1">I8*0.5</f>
        <v>0</v>
      </c>
      <c r="K8" s="50">
        <f t="shared" ref="K8:K16" si="2">J8</f>
        <v>0</v>
      </c>
      <c r="L8" s="56"/>
      <c r="M8" s="56"/>
      <c r="N8" s="56"/>
      <c r="O8" s="56"/>
      <c r="P8" s="47"/>
    </row>
    <row r="9" spans="1:17" ht="21.75" customHeight="1" x14ac:dyDescent="0.3">
      <c r="A9" s="42">
        <v>3</v>
      </c>
      <c r="B9" s="43"/>
      <c r="C9" s="43"/>
      <c r="D9" s="43"/>
      <c r="E9" s="43"/>
      <c r="F9" s="43"/>
      <c r="G9" s="50"/>
      <c r="H9" s="50"/>
      <c r="I9" s="50">
        <f t="shared" si="0"/>
        <v>0</v>
      </c>
      <c r="J9" s="50">
        <f t="shared" si="1"/>
        <v>0</v>
      </c>
      <c r="K9" s="50">
        <f t="shared" si="2"/>
        <v>0</v>
      </c>
      <c r="L9" s="56"/>
      <c r="M9" s="56"/>
      <c r="N9" s="56"/>
      <c r="O9" s="56"/>
      <c r="P9" s="47"/>
    </row>
    <row r="10" spans="1:17" ht="21.75" customHeight="1" x14ac:dyDescent="0.3">
      <c r="A10" s="42">
        <v>4</v>
      </c>
      <c r="B10" s="43"/>
      <c r="C10" s="43"/>
      <c r="D10" s="43"/>
      <c r="E10" s="43"/>
      <c r="F10" s="43"/>
      <c r="G10" s="50"/>
      <c r="H10" s="50"/>
      <c r="I10" s="50">
        <f t="shared" si="0"/>
        <v>0</v>
      </c>
      <c r="J10" s="50">
        <f t="shared" si="1"/>
        <v>0</v>
      </c>
      <c r="K10" s="50">
        <f t="shared" si="2"/>
        <v>0</v>
      </c>
      <c r="L10" s="56"/>
      <c r="M10" s="56"/>
      <c r="N10" s="56"/>
      <c r="O10" s="56"/>
      <c r="P10" s="47"/>
    </row>
    <row r="11" spans="1:17" ht="21.75" customHeight="1" x14ac:dyDescent="0.3">
      <c r="A11" s="42">
        <v>5</v>
      </c>
      <c r="B11" s="43"/>
      <c r="C11" s="43"/>
      <c r="D11" s="43"/>
      <c r="E11" s="43"/>
      <c r="F11" s="43"/>
      <c r="G11" s="50"/>
      <c r="H11" s="50"/>
      <c r="I11" s="50">
        <f t="shared" si="0"/>
        <v>0</v>
      </c>
      <c r="J11" s="50">
        <f t="shared" si="1"/>
        <v>0</v>
      </c>
      <c r="K11" s="50">
        <f t="shared" si="2"/>
        <v>0</v>
      </c>
      <c r="L11" s="56"/>
      <c r="M11" s="56"/>
      <c r="N11" s="56"/>
      <c r="O11" s="56"/>
      <c r="P11" s="47"/>
    </row>
    <row r="12" spans="1:17" ht="21.75" customHeight="1" x14ac:dyDescent="0.3">
      <c r="A12" s="42">
        <v>6</v>
      </c>
      <c r="B12" s="43"/>
      <c r="C12" s="43"/>
      <c r="D12" s="43"/>
      <c r="E12" s="43"/>
      <c r="F12" s="43"/>
      <c r="G12" s="50"/>
      <c r="H12" s="50"/>
      <c r="I12" s="50">
        <f t="shared" si="0"/>
        <v>0</v>
      </c>
      <c r="J12" s="50">
        <f t="shared" si="1"/>
        <v>0</v>
      </c>
      <c r="K12" s="50">
        <f t="shared" si="2"/>
        <v>0</v>
      </c>
      <c r="L12" s="56"/>
      <c r="M12" s="56"/>
      <c r="N12" s="56"/>
      <c r="O12" s="56"/>
      <c r="P12" s="47"/>
    </row>
    <row r="13" spans="1:17" ht="21.75" customHeight="1" x14ac:dyDescent="0.3">
      <c r="A13" s="42">
        <v>7</v>
      </c>
      <c r="B13" s="43"/>
      <c r="C13" s="43"/>
      <c r="D13" s="43"/>
      <c r="E13" s="43"/>
      <c r="F13" s="43"/>
      <c r="G13" s="50"/>
      <c r="H13" s="50"/>
      <c r="I13" s="50">
        <f t="shared" si="0"/>
        <v>0</v>
      </c>
      <c r="J13" s="50">
        <f t="shared" si="1"/>
        <v>0</v>
      </c>
      <c r="K13" s="50">
        <f t="shared" si="2"/>
        <v>0</v>
      </c>
      <c r="L13" s="56"/>
      <c r="M13" s="56"/>
      <c r="N13" s="56"/>
      <c r="O13" s="56"/>
      <c r="P13" s="47"/>
    </row>
    <row r="14" spans="1:17" ht="21.75" customHeight="1" x14ac:dyDescent="0.3">
      <c r="A14" s="42">
        <v>8</v>
      </c>
      <c r="B14" s="43"/>
      <c r="C14" s="43"/>
      <c r="D14" s="43"/>
      <c r="E14" s="43"/>
      <c r="F14" s="43"/>
      <c r="G14" s="50"/>
      <c r="H14" s="50"/>
      <c r="I14" s="50">
        <f t="shared" si="0"/>
        <v>0</v>
      </c>
      <c r="J14" s="50">
        <f t="shared" si="1"/>
        <v>0</v>
      </c>
      <c r="K14" s="50">
        <f t="shared" si="2"/>
        <v>0</v>
      </c>
      <c r="L14" s="56"/>
      <c r="M14" s="56"/>
      <c r="N14" s="56"/>
      <c r="O14" s="56"/>
      <c r="P14" s="47"/>
    </row>
    <row r="15" spans="1:17" ht="21.75" customHeight="1" x14ac:dyDescent="0.3">
      <c r="A15" s="42">
        <v>9</v>
      </c>
      <c r="B15" s="43"/>
      <c r="C15" s="43"/>
      <c r="D15" s="43"/>
      <c r="E15" s="43"/>
      <c r="F15" s="43"/>
      <c r="G15" s="50"/>
      <c r="H15" s="50"/>
      <c r="I15" s="50">
        <f t="shared" si="0"/>
        <v>0</v>
      </c>
      <c r="J15" s="50">
        <f t="shared" si="1"/>
        <v>0</v>
      </c>
      <c r="K15" s="50">
        <f t="shared" si="2"/>
        <v>0</v>
      </c>
      <c r="L15" s="56"/>
      <c r="M15" s="56"/>
      <c r="N15" s="56"/>
      <c r="O15" s="56"/>
      <c r="P15" s="47"/>
    </row>
    <row r="16" spans="1:17" ht="21.75" customHeight="1" thickBot="1" x14ac:dyDescent="0.35">
      <c r="A16" s="44">
        <v>10</v>
      </c>
      <c r="B16" s="45"/>
      <c r="C16" s="45"/>
      <c r="D16" s="45"/>
      <c r="E16" s="45"/>
      <c r="F16" s="45"/>
      <c r="G16" s="51"/>
      <c r="H16" s="51"/>
      <c r="I16" s="51">
        <f>H16*15000</f>
        <v>0</v>
      </c>
      <c r="J16" s="51">
        <f t="shared" si="1"/>
        <v>0</v>
      </c>
      <c r="K16" s="51">
        <f t="shared" si="2"/>
        <v>0</v>
      </c>
      <c r="L16" s="57"/>
      <c r="M16" s="57"/>
      <c r="N16" s="57"/>
      <c r="O16" s="57"/>
      <c r="P16" s="48"/>
    </row>
    <row r="17" spans="1:1" x14ac:dyDescent="0.3">
      <c r="A17" s="77" t="s">
        <v>139</v>
      </c>
    </row>
    <row r="18" spans="1:1" x14ac:dyDescent="0.3">
      <c r="A18" s="77" t="s">
        <v>140</v>
      </c>
    </row>
    <row r="19" spans="1:1" x14ac:dyDescent="0.3">
      <c r="A19" s="77" t="s">
        <v>127</v>
      </c>
    </row>
    <row r="20" spans="1:1" x14ac:dyDescent="0.3">
      <c r="A20" s="77" t="s">
        <v>128</v>
      </c>
    </row>
    <row r="21" spans="1:1" x14ac:dyDescent="0.3">
      <c r="A21" s="77" t="s">
        <v>141</v>
      </c>
    </row>
  </sheetData>
  <mergeCells count="14">
    <mergeCell ref="A2:P2"/>
    <mergeCell ref="A1:P1"/>
    <mergeCell ref="A4:A5"/>
    <mergeCell ref="B4:B5"/>
    <mergeCell ref="C4:E4"/>
    <mergeCell ref="G4:G5"/>
    <mergeCell ref="H4:H5"/>
    <mergeCell ref="I4:K4"/>
    <mergeCell ref="P4:P5"/>
    <mergeCell ref="O4:O5"/>
    <mergeCell ref="N4:N5"/>
    <mergeCell ref="F4:F5"/>
    <mergeCell ref="L4:L5"/>
    <mergeCell ref="M4:M5"/>
  </mergeCells>
  <phoneticPr fontId="1" type="noConversion"/>
  <pageMargins left="0.4" right="0.4" top="0.75" bottom="0.75" header="0.3" footer="0.3"/>
  <pageSetup paperSize="9" scale="69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88" t="s">
        <v>44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1" ht="21.7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3" t="s">
        <v>83</v>
      </c>
      <c r="G4" s="98" t="s">
        <v>45</v>
      </c>
      <c r="H4" s="93" t="s">
        <v>26</v>
      </c>
      <c r="I4" s="93"/>
      <c r="J4" s="93"/>
      <c r="K4" s="99" t="s">
        <v>27</v>
      </c>
    </row>
    <row r="5" spans="1:11" ht="21.7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4"/>
      <c r="G5" s="94"/>
      <c r="H5" s="17" t="s">
        <v>3</v>
      </c>
      <c r="I5" s="17" t="s">
        <v>31</v>
      </c>
      <c r="J5" s="17" t="s">
        <v>4</v>
      </c>
      <c r="K5" s="100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88" t="s">
        <v>46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1" ht="23.2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3" t="s">
        <v>83</v>
      </c>
      <c r="G4" s="98" t="s">
        <v>47</v>
      </c>
      <c r="H4" s="93" t="s">
        <v>26</v>
      </c>
      <c r="I4" s="93"/>
      <c r="J4" s="93"/>
      <c r="K4" s="99" t="s">
        <v>27</v>
      </c>
    </row>
    <row r="5" spans="1:11" ht="23.2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4"/>
      <c r="G5" s="94"/>
      <c r="H5" s="17" t="s">
        <v>3</v>
      </c>
      <c r="I5" s="17" t="s">
        <v>31</v>
      </c>
      <c r="J5" s="17" t="s">
        <v>4</v>
      </c>
      <c r="K5" s="100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88" t="s">
        <v>48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9" t="s">
        <v>20</v>
      </c>
      <c r="B3" s="89"/>
      <c r="C3" s="1"/>
      <c r="D3" s="1"/>
      <c r="E3" s="1"/>
      <c r="F3" s="1"/>
      <c r="G3" s="1"/>
      <c r="H3" s="90" t="s">
        <v>21</v>
      </c>
      <c r="I3" s="90"/>
      <c r="J3" s="90"/>
    </row>
    <row r="4" spans="1:10" ht="22.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98" t="s">
        <v>49</v>
      </c>
      <c r="G4" s="93" t="s">
        <v>26</v>
      </c>
      <c r="H4" s="93"/>
      <c r="I4" s="93"/>
      <c r="J4" s="99" t="s">
        <v>27</v>
      </c>
    </row>
    <row r="5" spans="1:10" ht="22.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94"/>
      <c r="G5" s="17" t="s">
        <v>3</v>
      </c>
      <c r="H5" s="17" t="s">
        <v>31</v>
      </c>
      <c r="I5" s="17" t="s">
        <v>4</v>
      </c>
      <c r="J5" s="100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88" t="s">
        <v>50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1" ht="23.2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3" t="s">
        <v>84</v>
      </c>
      <c r="G4" s="98" t="s">
        <v>51</v>
      </c>
      <c r="H4" s="93" t="s">
        <v>26</v>
      </c>
      <c r="I4" s="93"/>
      <c r="J4" s="93"/>
      <c r="K4" s="99" t="s">
        <v>27</v>
      </c>
    </row>
    <row r="5" spans="1:11" ht="23.2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4"/>
      <c r="G5" s="94"/>
      <c r="H5" s="17" t="s">
        <v>3</v>
      </c>
      <c r="I5" s="17" t="s">
        <v>31</v>
      </c>
      <c r="J5" s="17" t="s">
        <v>4</v>
      </c>
      <c r="K5" s="100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88" t="s">
        <v>52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1" ht="21.7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3" t="s">
        <v>83</v>
      </c>
      <c r="G4" s="98" t="s">
        <v>53</v>
      </c>
      <c r="H4" s="93" t="s">
        <v>26</v>
      </c>
      <c r="I4" s="93"/>
      <c r="J4" s="93"/>
      <c r="K4" s="99" t="s">
        <v>27</v>
      </c>
    </row>
    <row r="5" spans="1:11" ht="21.7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4"/>
      <c r="G5" s="94"/>
      <c r="H5" s="17" t="s">
        <v>3</v>
      </c>
      <c r="I5" s="17" t="s">
        <v>31</v>
      </c>
      <c r="J5" s="17" t="s">
        <v>4</v>
      </c>
      <c r="K5" s="100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88" t="s">
        <v>54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9" t="s">
        <v>20</v>
      </c>
      <c r="B3" s="89"/>
      <c r="C3" s="1"/>
      <c r="D3" s="1"/>
      <c r="E3" s="1"/>
      <c r="F3" s="1"/>
      <c r="G3" s="1"/>
      <c r="H3" s="90" t="s">
        <v>21</v>
      </c>
      <c r="I3" s="90"/>
      <c r="J3" s="90"/>
    </row>
    <row r="4" spans="1:10" ht="23.2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98" t="s">
        <v>55</v>
      </c>
      <c r="G4" s="93" t="s">
        <v>26</v>
      </c>
      <c r="H4" s="93"/>
      <c r="I4" s="93"/>
      <c r="J4" s="99" t="s">
        <v>27</v>
      </c>
    </row>
    <row r="5" spans="1:10" ht="23.2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94"/>
      <c r="G5" s="17" t="s">
        <v>3</v>
      </c>
      <c r="H5" s="17" t="s">
        <v>31</v>
      </c>
      <c r="I5" s="17" t="s">
        <v>4</v>
      </c>
      <c r="J5" s="100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81" t="s">
        <v>72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17.25" thickBot="1" x14ac:dyDescent="0.35">
      <c r="A3" s="2"/>
    </row>
    <row r="4" spans="1:11" ht="32.25" customHeight="1" x14ac:dyDescent="0.3">
      <c r="A4" s="82" t="s">
        <v>59</v>
      </c>
      <c r="B4" s="84" t="s">
        <v>60</v>
      </c>
      <c r="C4" s="84" t="s">
        <v>61</v>
      </c>
      <c r="D4" s="84" t="s">
        <v>76</v>
      </c>
      <c r="E4" s="84" t="s">
        <v>62</v>
      </c>
      <c r="F4" s="84"/>
      <c r="G4" s="84"/>
      <c r="H4" s="84" t="s">
        <v>63</v>
      </c>
      <c r="I4" s="84" t="s">
        <v>64</v>
      </c>
      <c r="J4" s="84" t="s">
        <v>65</v>
      </c>
      <c r="K4" s="86"/>
    </row>
    <row r="5" spans="1:11" ht="32.25" customHeight="1" thickBot="1" x14ac:dyDescent="0.35">
      <c r="A5" s="83"/>
      <c r="B5" s="85"/>
      <c r="C5" s="85"/>
      <c r="D5" s="85"/>
      <c r="E5" s="34" t="s">
        <v>66</v>
      </c>
      <c r="F5" s="34" t="s">
        <v>67</v>
      </c>
      <c r="G5" s="34" t="s">
        <v>68</v>
      </c>
      <c r="H5" s="85"/>
      <c r="I5" s="85"/>
      <c r="J5" s="85"/>
      <c r="K5" s="87"/>
    </row>
    <row r="6" spans="1:11" ht="32.25" customHeight="1" thickBot="1" x14ac:dyDescent="0.35">
      <c r="A6" s="27" t="s">
        <v>66</v>
      </c>
      <c r="B6" s="31">
        <f>COUNTA(B7:B7)</f>
        <v>1</v>
      </c>
      <c r="C6" s="28"/>
      <c r="D6" s="28"/>
      <c r="E6" s="29"/>
      <c r="F6" s="29"/>
      <c r="G6" s="29"/>
      <c r="H6" s="28"/>
      <c r="I6" s="28"/>
      <c r="J6" s="28"/>
      <c r="K6" s="30"/>
    </row>
    <row r="7" spans="1:11" ht="32.25" customHeight="1" thickBot="1" x14ac:dyDescent="0.35">
      <c r="A7" s="22">
        <v>1</v>
      </c>
      <c r="B7" s="23" t="s">
        <v>73</v>
      </c>
      <c r="C7" s="24" t="s">
        <v>74</v>
      </c>
      <c r="D7" s="25">
        <v>30</v>
      </c>
      <c r="E7" s="25">
        <v>198000</v>
      </c>
      <c r="F7" s="25">
        <v>99000</v>
      </c>
      <c r="G7" s="25">
        <v>99000</v>
      </c>
      <c r="H7" s="23" t="s">
        <v>75</v>
      </c>
      <c r="I7" s="23" t="s">
        <v>71</v>
      </c>
      <c r="J7" s="32" t="s">
        <v>70</v>
      </c>
      <c r="K7" s="26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88" t="s">
        <v>56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9" t="s">
        <v>20</v>
      </c>
      <c r="B3" s="89"/>
      <c r="C3" s="1"/>
      <c r="D3" s="1"/>
      <c r="E3" s="1"/>
      <c r="F3" s="1"/>
      <c r="G3" s="1"/>
      <c r="H3" s="90" t="s">
        <v>21</v>
      </c>
      <c r="I3" s="90"/>
      <c r="J3" s="90"/>
    </row>
    <row r="4" spans="1:10" ht="22.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98" t="s">
        <v>41</v>
      </c>
      <c r="G4" s="93" t="s">
        <v>26</v>
      </c>
      <c r="H4" s="93"/>
      <c r="I4" s="93"/>
      <c r="J4" s="99" t="s">
        <v>27</v>
      </c>
    </row>
    <row r="5" spans="1:10" ht="22.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94"/>
      <c r="G5" s="17" t="s">
        <v>3</v>
      </c>
      <c r="H5" s="17" t="s">
        <v>31</v>
      </c>
      <c r="I5" s="17" t="s">
        <v>4</v>
      </c>
      <c r="J5" s="100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88" t="s">
        <v>57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1" ht="23.2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3" t="s">
        <v>82</v>
      </c>
      <c r="G4" s="98" t="s">
        <v>58</v>
      </c>
      <c r="H4" s="93" t="s">
        <v>26</v>
      </c>
      <c r="I4" s="93"/>
      <c r="J4" s="93"/>
      <c r="K4" s="99" t="s">
        <v>27</v>
      </c>
    </row>
    <row r="5" spans="1:11" ht="23.2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4"/>
      <c r="G5" s="94"/>
      <c r="H5" s="17" t="s">
        <v>3</v>
      </c>
      <c r="I5" s="17" t="s">
        <v>31</v>
      </c>
      <c r="J5" s="17" t="s">
        <v>4</v>
      </c>
      <c r="K5" s="100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88" t="s">
        <v>6</v>
      </c>
      <c r="B1" s="88"/>
      <c r="C1" s="88"/>
      <c r="D1" s="88"/>
      <c r="E1" s="88"/>
      <c r="F1" s="88"/>
      <c r="G1" s="88"/>
      <c r="H1" s="88"/>
      <c r="I1" s="88"/>
      <c r="J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89" t="s">
        <v>7</v>
      </c>
      <c r="B3" s="89"/>
      <c r="C3" s="1"/>
      <c r="D3" s="1"/>
      <c r="E3" s="1"/>
      <c r="F3" s="1"/>
      <c r="G3" s="1"/>
      <c r="H3" s="90" t="s">
        <v>1</v>
      </c>
      <c r="I3" s="90"/>
      <c r="J3" s="90"/>
    </row>
    <row r="4" spans="1:11" ht="24.75" customHeight="1" x14ac:dyDescent="0.3">
      <c r="A4" s="91" t="s">
        <v>8</v>
      </c>
      <c r="B4" s="93" t="s">
        <v>2</v>
      </c>
      <c r="C4" s="95" t="s">
        <v>9</v>
      </c>
      <c r="D4" s="96"/>
      <c r="E4" s="97"/>
      <c r="F4" s="98" t="s">
        <v>10</v>
      </c>
      <c r="G4" s="93" t="s">
        <v>11</v>
      </c>
      <c r="H4" s="93"/>
      <c r="I4" s="93"/>
      <c r="J4" s="99" t="s">
        <v>12</v>
      </c>
      <c r="K4" s="4"/>
    </row>
    <row r="5" spans="1:11" ht="24.75" customHeight="1" thickBot="1" x14ac:dyDescent="0.35">
      <c r="A5" s="92"/>
      <c r="B5" s="94"/>
      <c r="C5" s="17" t="s">
        <v>13</v>
      </c>
      <c r="D5" s="17" t="s">
        <v>0</v>
      </c>
      <c r="E5" s="17" t="s">
        <v>14</v>
      </c>
      <c r="F5" s="94"/>
      <c r="G5" s="17" t="s">
        <v>15</v>
      </c>
      <c r="H5" s="17" t="s">
        <v>16</v>
      </c>
      <c r="I5" s="17" t="s">
        <v>17</v>
      </c>
      <c r="J5" s="100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2" ht="27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1" t="s">
        <v>25</v>
      </c>
      <c r="G4" s="98" t="s">
        <v>34</v>
      </c>
      <c r="H4" s="93" t="s">
        <v>26</v>
      </c>
      <c r="I4" s="93"/>
      <c r="J4" s="93"/>
      <c r="K4" s="99" t="s">
        <v>27</v>
      </c>
      <c r="L4" s="4"/>
    </row>
    <row r="5" spans="1:12" ht="27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2"/>
      <c r="G5" s="94"/>
      <c r="H5" s="17" t="s">
        <v>3</v>
      </c>
      <c r="I5" s="17" t="s">
        <v>31</v>
      </c>
      <c r="J5" s="17" t="s">
        <v>4</v>
      </c>
      <c r="K5" s="100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88" t="s">
        <v>37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1"/>
      <c r="J3" s="90" t="s">
        <v>21</v>
      </c>
      <c r="K3" s="90"/>
      <c r="L3" s="90"/>
    </row>
    <row r="4" spans="1:12" ht="22.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3" t="s">
        <v>35</v>
      </c>
      <c r="G4" s="103" t="s">
        <v>80</v>
      </c>
      <c r="H4" s="98" t="s">
        <v>36</v>
      </c>
      <c r="I4" s="93" t="s">
        <v>26</v>
      </c>
      <c r="J4" s="93"/>
      <c r="K4" s="93"/>
      <c r="L4" s="99" t="s">
        <v>27</v>
      </c>
    </row>
    <row r="5" spans="1:12" ht="22.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2"/>
      <c r="G5" s="104"/>
      <c r="H5" s="94"/>
      <c r="I5" s="17" t="s">
        <v>3</v>
      </c>
      <c r="J5" s="17" t="s">
        <v>31</v>
      </c>
      <c r="K5" s="17" t="s">
        <v>4</v>
      </c>
      <c r="L5" s="100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88" t="s">
        <v>38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1" ht="23.2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103" t="s">
        <v>81</v>
      </c>
      <c r="G4" s="98" t="s">
        <v>39</v>
      </c>
      <c r="H4" s="93" t="s">
        <v>26</v>
      </c>
      <c r="I4" s="93"/>
      <c r="J4" s="93"/>
      <c r="K4" s="99" t="s">
        <v>27</v>
      </c>
    </row>
    <row r="5" spans="1:11" ht="23.2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104"/>
      <c r="G5" s="94"/>
      <c r="H5" s="17" t="s">
        <v>3</v>
      </c>
      <c r="I5" s="17" t="s">
        <v>31</v>
      </c>
      <c r="J5" s="17" t="s">
        <v>4</v>
      </c>
      <c r="K5" s="100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88" t="s">
        <v>40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9" t="s">
        <v>20</v>
      </c>
      <c r="B3" s="89"/>
      <c r="C3" s="1"/>
      <c r="D3" s="1"/>
      <c r="E3" s="1"/>
      <c r="F3" s="1"/>
      <c r="G3" s="1"/>
      <c r="H3" s="90" t="s">
        <v>21</v>
      </c>
      <c r="I3" s="90"/>
      <c r="J3" s="90"/>
    </row>
    <row r="4" spans="1:10" ht="24.7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98" t="s">
        <v>41</v>
      </c>
      <c r="G4" s="93" t="s">
        <v>26</v>
      </c>
      <c r="H4" s="93"/>
      <c r="I4" s="93"/>
      <c r="J4" s="99" t="s">
        <v>27</v>
      </c>
    </row>
    <row r="5" spans="1:10" ht="24.7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94"/>
      <c r="G5" s="17" t="s">
        <v>3</v>
      </c>
      <c r="H5" s="17" t="s">
        <v>31</v>
      </c>
      <c r="I5" s="17" t="s">
        <v>4</v>
      </c>
      <c r="J5" s="100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9" t="s">
        <v>20</v>
      </c>
      <c r="B3" s="89"/>
      <c r="C3" s="1"/>
      <c r="D3" s="1"/>
      <c r="E3" s="1"/>
      <c r="F3" s="1"/>
      <c r="G3" s="1"/>
      <c r="H3" s="90" t="s">
        <v>21</v>
      </c>
      <c r="I3" s="90"/>
      <c r="J3" s="90"/>
    </row>
    <row r="4" spans="1:10" ht="22.5" customHeight="1" x14ac:dyDescent="0.3">
      <c r="A4" s="91" t="s">
        <v>22</v>
      </c>
      <c r="B4" s="93" t="s">
        <v>23</v>
      </c>
      <c r="C4" s="95" t="s">
        <v>24</v>
      </c>
      <c r="D4" s="96"/>
      <c r="E4" s="97"/>
      <c r="F4" s="98" t="s">
        <v>43</v>
      </c>
      <c r="G4" s="93" t="s">
        <v>26</v>
      </c>
      <c r="H4" s="93"/>
      <c r="I4" s="93"/>
      <c r="J4" s="99" t="s">
        <v>27</v>
      </c>
    </row>
    <row r="5" spans="1:10" ht="22.5" customHeight="1" thickBot="1" x14ac:dyDescent="0.35">
      <c r="A5" s="92"/>
      <c r="B5" s="94"/>
      <c r="C5" s="17" t="s">
        <v>28</v>
      </c>
      <c r="D5" s="17" t="s">
        <v>29</v>
      </c>
      <c r="E5" s="17" t="s">
        <v>30</v>
      </c>
      <c r="F5" s="94"/>
      <c r="G5" s="17" t="s">
        <v>3</v>
      </c>
      <c r="H5" s="17" t="s">
        <v>31</v>
      </c>
      <c r="I5" s="17" t="s">
        <v>4</v>
      </c>
      <c r="J5" s="100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88" t="s">
        <v>77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9" t="s">
        <v>20</v>
      </c>
      <c r="B3" s="89"/>
      <c r="C3" s="1"/>
      <c r="D3" s="1"/>
      <c r="E3" s="1"/>
      <c r="F3" s="1"/>
      <c r="G3" s="1"/>
      <c r="H3" s="1"/>
      <c r="I3" s="90" t="s">
        <v>21</v>
      </c>
      <c r="J3" s="90"/>
      <c r="K3" s="90"/>
    </row>
    <row r="4" spans="1:11" x14ac:dyDescent="0.3">
      <c r="A4" s="91" t="s">
        <v>8</v>
      </c>
      <c r="B4" s="93" t="s">
        <v>23</v>
      </c>
      <c r="C4" s="95" t="s">
        <v>9</v>
      </c>
      <c r="D4" s="96"/>
      <c r="E4" s="97"/>
      <c r="F4" s="103" t="s">
        <v>82</v>
      </c>
      <c r="G4" s="98" t="s">
        <v>78</v>
      </c>
      <c r="H4" s="93" t="s">
        <v>26</v>
      </c>
      <c r="I4" s="93"/>
      <c r="J4" s="93"/>
      <c r="K4" s="99" t="s">
        <v>27</v>
      </c>
    </row>
    <row r="5" spans="1:11" ht="17.25" thickBot="1" x14ac:dyDescent="0.35">
      <c r="A5" s="92"/>
      <c r="B5" s="94"/>
      <c r="C5" s="33" t="s">
        <v>28</v>
      </c>
      <c r="D5" s="33" t="s">
        <v>29</v>
      </c>
      <c r="E5" s="33" t="s">
        <v>30</v>
      </c>
      <c r="F5" s="104"/>
      <c r="G5" s="94"/>
      <c r="H5" s="33" t="s">
        <v>3</v>
      </c>
      <c r="I5" s="33" t="s">
        <v>31</v>
      </c>
      <c r="J5" s="33" t="s">
        <v>4</v>
      </c>
      <c r="K5" s="100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21</vt:i4>
      </vt:variant>
    </vt:vector>
  </HeadingPairs>
  <TitlesOfParts>
    <vt:vector size="21" baseType="lpstr">
      <vt:lpstr>기자재사업목록</vt:lpstr>
      <vt:lpstr>축산정사업비목록2-2</vt:lpstr>
      <vt:lpstr>돼지액상정액</vt:lpstr>
      <vt:lpstr>모돈생산성제고장비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환경개선장비</vt:lpstr>
      <vt:lpstr>cctv</vt:lpstr>
      <vt:lpstr>한우 급수기(물통)</vt:lpstr>
      <vt:lpstr>자동급이기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2022-02-08T02:45:27Z</cp:lastPrinted>
  <dcterms:created xsi:type="dcterms:W3CDTF">2015-02-04T09:11:46Z</dcterms:created>
  <dcterms:modified xsi:type="dcterms:W3CDTF">2025-01-10T07:08:33Z</dcterms:modified>
</cp:coreProperties>
</file>